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70" activeTab="3"/>
  </bookViews>
  <sheets>
    <sheet name="ref1" sheetId="1" r:id="rId1"/>
    <sheet name="ref2" sheetId="2" r:id="rId2"/>
    <sheet name="ref3" sheetId="3" r:id="rId3"/>
    <sheet name="ref4" sheetId="4" r:id="rId4"/>
  </sheets>
  <calcPr calcId="145621"/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D5" i="4"/>
  <c r="E5" i="4"/>
  <c r="F5" i="4" s="1"/>
  <c r="G5" i="4" s="1"/>
  <c r="H5" i="4" s="1"/>
  <c r="D6" i="4"/>
  <c r="E6" i="4" s="1"/>
  <c r="F6" i="4" s="1"/>
  <c r="G6" i="4" s="1"/>
  <c r="H6" i="4" s="1"/>
  <c r="D7" i="4"/>
  <c r="E7" i="4"/>
  <c r="F7" i="4" s="1"/>
  <c r="G7" i="4" s="1"/>
  <c r="H7" i="4" s="1"/>
  <c r="D8" i="4"/>
  <c r="E8" i="4" s="1"/>
  <c r="F8" i="4" s="1"/>
  <c r="G8" i="4" s="1"/>
  <c r="H8" i="4" s="1"/>
  <c r="D9" i="4"/>
  <c r="E9" i="4"/>
  <c r="F9" i="4" s="1"/>
  <c r="G9" i="4" s="1"/>
  <c r="H9" i="4" s="1"/>
  <c r="D10" i="4"/>
  <c r="E10" i="4" s="1"/>
  <c r="F10" i="4" s="1"/>
  <c r="G10" i="4" s="1"/>
  <c r="H10" i="4" s="1"/>
  <c r="D11" i="4"/>
  <c r="E11" i="4"/>
  <c r="F11" i="4" s="1"/>
  <c r="G11" i="4" s="1"/>
  <c r="H11" i="4" s="1"/>
  <c r="D12" i="4"/>
  <c r="E12" i="4" s="1"/>
  <c r="F12" i="4" s="1"/>
  <c r="G12" i="4" s="1"/>
  <c r="H12" i="4" s="1"/>
  <c r="D13" i="4"/>
  <c r="E13" i="4"/>
  <c r="F13" i="4" s="1"/>
  <c r="G13" i="4" s="1"/>
  <c r="H13" i="4" s="1"/>
  <c r="E2" i="3"/>
  <c r="F2" i="3" s="1"/>
  <c r="G2" i="3"/>
  <c r="I2" i="3"/>
  <c r="E3" i="3"/>
  <c r="G3" i="3"/>
  <c r="I3" i="3"/>
  <c r="E4" i="3"/>
  <c r="I4" i="3"/>
  <c r="E5" i="3"/>
  <c r="G5" i="3"/>
  <c r="I5" i="3"/>
  <c r="E6" i="3"/>
  <c r="I6" i="3"/>
  <c r="E7" i="3"/>
  <c r="G7" i="3"/>
  <c r="I7" i="3"/>
  <c r="E8" i="3"/>
  <c r="I8" i="3"/>
  <c r="E9" i="3"/>
  <c r="G9" i="3"/>
  <c r="I9" i="3"/>
  <c r="E10" i="3"/>
  <c r="I10" i="3"/>
  <c r="E11" i="3"/>
  <c r="G11" i="3"/>
  <c r="I11" i="3"/>
  <c r="E12" i="3"/>
  <c r="I12" i="3"/>
  <c r="E13" i="3"/>
  <c r="G13" i="3"/>
  <c r="I13" i="3"/>
  <c r="E14" i="3"/>
  <c r="I14" i="3"/>
  <c r="E15" i="3"/>
  <c r="G15" i="3"/>
  <c r="I15" i="3"/>
  <c r="E16" i="3"/>
  <c r="I16" i="3"/>
  <c r="I21" i="3" s="1"/>
  <c r="E17" i="3"/>
  <c r="G17" i="3"/>
  <c r="I17" i="3"/>
  <c r="E18" i="3"/>
  <c r="I18" i="3"/>
  <c r="E19" i="3"/>
  <c r="G19" i="3"/>
  <c r="I19" i="3"/>
  <c r="E20" i="3"/>
  <c r="I20" i="3"/>
  <c r="E2" i="2"/>
  <c r="I2" i="2"/>
  <c r="E3" i="2"/>
  <c r="G3" i="2"/>
  <c r="I3" i="2"/>
  <c r="J3" i="2"/>
  <c r="E4" i="2"/>
  <c r="F4" i="2"/>
  <c r="G4" i="2"/>
  <c r="H4" i="2"/>
  <c r="I4" i="2"/>
  <c r="J4" i="2"/>
  <c r="E5" i="2"/>
  <c r="F5" i="2"/>
  <c r="G5" i="2"/>
  <c r="H5" i="2"/>
  <c r="I5" i="2"/>
  <c r="J5" i="2"/>
  <c r="E6" i="2"/>
  <c r="F6" i="2"/>
  <c r="G6" i="2"/>
  <c r="H6" i="2"/>
  <c r="I6" i="2"/>
  <c r="J6" i="2"/>
  <c r="E7" i="2"/>
  <c r="F7" i="2"/>
  <c r="G7" i="2"/>
  <c r="H7" i="2"/>
  <c r="I7" i="2"/>
  <c r="J7" i="2"/>
  <c r="E8" i="2"/>
  <c r="F8" i="2"/>
  <c r="G8" i="2"/>
  <c r="H8" i="2"/>
  <c r="I8" i="2"/>
  <c r="J8" i="2"/>
  <c r="E9" i="2"/>
  <c r="F9" i="2"/>
  <c r="G9" i="2"/>
  <c r="H9" i="2"/>
  <c r="I9" i="2"/>
  <c r="J9" i="2"/>
  <c r="E10" i="2"/>
  <c r="F10" i="2"/>
  <c r="G10" i="2"/>
  <c r="H10" i="2"/>
  <c r="I10" i="2"/>
  <c r="J10" i="2"/>
  <c r="E11" i="2"/>
  <c r="F11" i="2"/>
  <c r="G11" i="2"/>
  <c r="H11" i="2"/>
  <c r="I11" i="2"/>
  <c r="J11" i="2"/>
  <c r="E12" i="2"/>
  <c r="F12" i="2"/>
  <c r="G12" i="2"/>
  <c r="H12" i="2"/>
  <c r="I12" i="2"/>
  <c r="J12" i="2"/>
  <c r="E13" i="2"/>
  <c r="F13" i="2"/>
  <c r="G13" i="2"/>
  <c r="H13" i="2"/>
  <c r="I13" i="2"/>
  <c r="J13" i="2"/>
  <c r="E14" i="2"/>
  <c r="F14" i="2"/>
  <c r="G14" i="2"/>
  <c r="H14" i="2"/>
  <c r="I14" i="2"/>
  <c r="J14" i="2"/>
  <c r="E15" i="2"/>
  <c r="F15" i="2"/>
  <c r="G15" i="2"/>
  <c r="H15" i="2"/>
  <c r="I15" i="2"/>
  <c r="J15" i="2"/>
  <c r="E16" i="2"/>
  <c r="F16" i="2"/>
  <c r="G16" i="2"/>
  <c r="H16" i="2"/>
  <c r="I16" i="2"/>
  <c r="J16" i="2"/>
  <c r="E17" i="2"/>
  <c r="F17" i="2"/>
  <c r="G17" i="2"/>
  <c r="H17" i="2"/>
  <c r="I17" i="2"/>
  <c r="J17" i="2"/>
  <c r="E18" i="2"/>
  <c r="F18" i="2"/>
  <c r="G18" i="2"/>
  <c r="H18" i="2"/>
  <c r="I18" i="2"/>
  <c r="J18" i="2"/>
  <c r="E19" i="2"/>
  <c r="F19" i="2"/>
  <c r="G19" i="2"/>
  <c r="H19" i="2"/>
  <c r="I19" i="2"/>
  <c r="J19" i="2"/>
  <c r="E20" i="2"/>
  <c r="F20" i="2"/>
  <c r="G20" i="2"/>
  <c r="H20" i="2"/>
  <c r="I20" i="2"/>
  <c r="J20" i="2"/>
  <c r="E21" i="2"/>
  <c r="F21" i="2"/>
  <c r="G21" i="2"/>
  <c r="H21" i="2"/>
  <c r="I21" i="2"/>
  <c r="J21" i="2"/>
  <c r="E22" i="2"/>
  <c r="F22" i="2"/>
  <c r="G22" i="2"/>
  <c r="H22" i="2"/>
  <c r="I22" i="2"/>
  <c r="J22" i="2"/>
  <c r="H10" i="1"/>
  <c r="H11" i="1"/>
  <c r="H12" i="1"/>
  <c r="H13" i="1"/>
  <c r="H9" i="1"/>
  <c r="H14" i="1" s="1"/>
  <c r="D10" i="1"/>
  <c r="D11" i="1"/>
  <c r="D12" i="1"/>
  <c r="D13" i="1"/>
  <c r="D9" i="1"/>
  <c r="D14" i="1" s="1"/>
  <c r="H3" i="1"/>
  <c r="H4" i="1"/>
  <c r="H5" i="1"/>
  <c r="H6" i="1"/>
  <c r="H2" i="1"/>
  <c r="H7" i="1" s="1"/>
  <c r="D3" i="1"/>
  <c r="D4" i="1"/>
  <c r="D5" i="1"/>
  <c r="D6" i="1"/>
  <c r="D2" i="1"/>
  <c r="D7" i="1" s="1"/>
  <c r="D15" i="1" s="1"/>
  <c r="F2" i="2" l="1"/>
  <c r="H2" i="2"/>
  <c r="J2" i="2"/>
  <c r="F20" i="3"/>
  <c r="H20" i="3"/>
  <c r="J20" i="3"/>
  <c r="F18" i="3"/>
  <c r="H18" i="3"/>
  <c r="J18" i="3"/>
  <c r="F16" i="3"/>
  <c r="H16" i="3"/>
  <c r="J16" i="3"/>
  <c r="F14" i="3"/>
  <c r="H14" i="3"/>
  <c r="J14" i="3"/>
  <c r="F12" i="3"/>
  <c r="H12" i="3"/>
  <c r="J12" i="3"/>
  <c r="F10" i="3"/>
  <c r="H10" i="3"/>
  <c r="J10" i="3"/>
  <c r="F8" i="3"/>
  <c r="H8" i="3"/>
  <c r="J8" i="3"/>
  <c r="F6" i="3"/>
  <c r="H6" i="3"/>
  <c r="J6" i="3"/>
  <c r="F4" i="3"/>
  <c r="H4" i="3"/>
  <c r="J4" i="3"/>
  <c r="F3" i="2"/>
  <c r="H3" i="2"/>
  <c r="G2" i="2"/>
  <c r="E21" i="3"/>
  <c r="G20" i="3"/>
  <c r="F19" i="3"/>
  <c r="H19" i="3"/>
  <c r="J19" i="3"/>
  <c r="G18" i="3"/>
  <c r="F17" i="3"/>
  <c r="H17" i="3"/>
  <c r="J17" i="3"/>
  <c r="G16" i="3"/>
  <c r="F15" i="3"/>
  <c r="H15" i="3"/>
  <c r="J15" i="3"/>
  <c r="G14" i="3"/>
  <c r="F13" i="3"/>
  <c r="H13" i="3"/>
  <c r="J13" i="3"/>
  <c r="G12" i="3"/>
  <c r="F11" i="3"/>
  <c r="H11" i="3"/>
  <c r="J11" i="3"/>
  <c r="G10" i="3"/>
  <c r="F9" i="3"/>
  <c r="H9" i="3"/>
  <c r="J9" i="3"/>
  <c r="G8" i="3"/>
  <c r="F7" i="3"/>
  <c r="H7" i="3"/>
  <c r="J7" i="3"/>
  <c r="G6" i="3"/>
  <c r="F5" i="3"/>
  <c r="H5" i="3"/>
  <c r="J5" i="3"/>
  <c r="G4" i="3"/>
  <c r="G21" i="3" s="1"/>
  <c r="F3" i="3"/>
  <c r="F21" i="3" s="1"/>
  <c r="H3" i="3"/>
  <c r="J3" i="3"/>
  <c r="J2" i="3"/>
  <c r="H2" i="3"/>
  <c r="H21" i="3" s="1"/>
  <c r="J21" i="3" l="1"/>
</calcChain>
</file>

<file path=xl/sharedStrings.xml><?xml version="1.0" encoding="utf-8"?>
<sst xmlns="http://schemas.openxmlformats.org/spreadsheetml/2006/main" count="175" uniqueCount="93">
  <si>
    <t>Sectia</t>
  </si>
  <si>
    <t>Tip produs</t>
  </si>
  <si>
    <t>Cantitatea realizată (tone)</t>
  </si>
  <si>
    <t>Valoare (lei)</t>
  </si>
  <si>
    <t>A</t>
  </si>
  <si>
    <t>B</t>
  </si>
  <si>
    <t>C</t>
  </si>
  <si>
    <t>D</t>
  </si>
  <si>
    <t>Valoare produs A</t>
  </si>
  <si>
    <t>Valoare produs B</t>
  </si>
  <si>
    <t>Valoare produs D</t>
  </si>
  <si>
    <t>Valoare produs C</t>
  </si>
  <si>
    <t>Preţ/tonă (lei)</t>
  </si>
  <si>
    <t>Valoare total produse:</t>
  </si>
  <si>
    <t>Produs</t>
  </si>
  <si>
    <t>Cantitate</t>
  </si>
  <si>
    <t>Preţ unitar</t>
  </si>
  <si>
    <t>Preţ în RON</t>
  </si>
  <si>
    <t>Cotlet haiducesc</t>
  </si>
  <si>
    <t>Ficat de pui</t>
  </si>
  <si>
    <t>Telemea de vacă</t>
  </si>
  <si>
    <t>Salam vânătoresc</t>
  </si>
  <si>
    <t>Salam de vară</t>
  </si>
  <si>
    <t>Pâine tărănească</t>
  </si>
  <si>
    <t>U.M.</t>
  </si>
  <si>
    <t>buc</t>
  </si>
  <si>
    <t>Costiţă afumată</t>
  </si>
  <si>
    <t>kg</t>
  </si>
  <si>
    <t>Pâine neagră</t>
  </si>
  <si>
    <t>Pâine de secară</t>
  </si>
  <si>
    <t xml:space="preserve">Iaurt </t>
  </si>
  <si>
    <t>Unt</t>
  </si>
  <si>
    <t>Caşcaval</t>
  </si>
  <si>
    <t>Salam de porc</t>
  </si>
  <si>
    <t>Telemea de oaie</t>
  </si>
  <si>
    <t>Kefir</t>
  </si>
  <si>
    <t>Sana</t>
  </si>
  <si>
    <t>Caşcaval afumat</t>
  </si>
  <si>
    <t>Cafea</t>
  </si>
  <si>
    <t>Ciocolată</t>
  </si>
  <si>
    <t>Biscuiţi</t>
  </si>
  <si>
    <t>Napolitane</t>
  </si>
  <si>
    <t>Curs valutar</t>
  </si>
  <si>
    <t>1 EUR(euro)</t>
  </si>
  <si>
    <t>1 USD(dolar american)</t>
  </si>
  <si>
    <t>1 CHF(franc elveţian)</t>
  </si>
  <si>
    <t>1 GBP(lira sterlină)</t>
  </si>
  <si>
    <t>Preţ în EUR</t>
  </si>
  <si>
    <t>Preţ în USD</t>
  </si>
  <si>
    <t>Preţ în CHF</t>
  </si>
  <si>
    <t>Preţ în GBP</t>
  </si>
  <si>
    <t>Valoare RON</t>
  </si>
  <si>
    <t>Tip valută</t>
  </si>
  <si>
    <t>Preţ în MDL</t>
  </si>
  <si>
    <t>1 MDL(leul moldovenesc)</t>
  </si>
  <si>
    <t>Mere</t>
  </si>
  <si>
    <t>Pere</t>
  </si>
  <si>
    <t>Portocale</t>
  </si>
  <si>
    <t>Clementine</t>
  </si>
  <si>
    <t>Banane</t>
  </si>
  <si>
    <t>Struguri albi</t>
  </si>
  <si>
    <t>Pepene galben</t>
  </si>
  <si>
    <t>Ananas</t>
  </si>
  <si>
    <t>Lamâi</t>
  </si>
  <si>
    <t>Mandarine</t>
  </si>
  <si>
    <t>Cartofi</t>
  </si>
  <si>
    <t>Morcovi</t>
  </si>
  <si>
    <t>Ceapă</t>
  </si>
  <si>
    <t>Ţelină</t>
  </si>
  <si>
    <t>Ardei roşu</t>
  </si>
  <si>
    <t>Ardei galben</t>
  </si>
  <si>
    <t>Ardei iute</t>
  </si>
  <si>
    <t>Fasole albă</t>
  </si>
  <si>
    <t>Fasole pestriţă</t>
  </si>
  <si>
    <t>Valoare totală</t>
  </si>
  <si>
    <t xml:space="preserve">Produse </t>
  </si>
  <si>
    <t>Scumpiri</t>
  </si>
  <si>
    <t>Februarie</t>
  </si>
  <si>
    <t>Martie</t>
  </si>
  <si>
    <t>Aprilie</t>
  </si>
  <si>
    <t>Mai</t>
  </si>
  <si>
    <t>Lapte</t>
  </si>
  <si>
    <t>Ulei</t>
  </si>
  <si>
    <t>Carne</t>
  </si>
  <si>
    <t>Nr. crt.</t>
  </si>
  <si>
    <t>Valoarea (în RON) a scumpirii faţă de luna ianuarie</t>
  </si>
  <si>
    <t>Pâine</t>
  </si>
  <si>
    <t>Ouă</t>
  </si>
  <si>
    <t>Făină albă</t>
  </si>
  <si>
    <t>Orez</t>
  </si>
  <si>
    <t>Oţet</t>
  </si>
  <si>
    <t>Telemea</t>
  </si>
  <si>
    <t>Preţ produs/ Ianuarie (RON)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</si>
</sst>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2" fillId="0" borderId="6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2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/>
    <xf numFmtId="0" fontId="3" fillId="0" borderId="9" xfId="0" applyFont="1" applyBorder="1"/>
    <xf numFmtId="0" fontId="5" fillId="0" borderId="1" xfId="0" applyFont="1" applyBorder="1"/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6" sqref="D16"/>
    </sheetView>
  </sheetViews>
  <sheetFormatPr defaultRowHeight="15" x14ac:dyDescent="0.25"/>
  <cols>
    <col min="1" max="1" width="8.7109375" customWidth="1"/>
    <col min="2" max="2" width="10.42578125" customWidth="1"/>
    <col min="3" max="3" width="15.7109375" customWidth="1"/>
    <col min="7" max="7" width="15.42578125" customWidth="1"/>
    <col min="11" max="11" width="10.42578125" customWidth="1"/>
  </cols>
  <sheetData>
    <row r="1" spans="1:11" ht="30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2</v>
      </c>
      <c r="H1" s="1" t="s">
        <v>3</v>
      </c>
      <c r="J1" s="6" t="s">
        <v>1</v>
      </c>
      <c r="K1" s="6" t="s">
        <v>12</v>
      </c>
    </row>
    <row r="2" spans="1:11" ht="15.75" thickTop="1" x14ac:dyDescent="0.25">
      <c r="A2" s="3">
        <v>1</v>
      </c>
      <c r="B2" s="7" t="s">
        <v>4</v>
      </c>
      <c r="C2" s="3">
        <v>1500</v>
      </c>
      <c r="D2" s="3">
        <f>C2*$K$2</f>
        <v>870000</v>
      </c>
      <c r="E2" s="3">
        <v>1</v>
      </c>
      <c r="F2" s="7" t="s">
        <v>5</v>
      </c>
      <c r="G2" s="3">
        <v>12</v>
      </c>
      <c r="H2" s="3">
        <f>G2*$K$3</f>
        <v>20880</v>
      </c>
      <c r="J2" s="4" t="s">
        <v>4</v>
      </c>
      <c r="K2" s="5">
        <v>580</v>
      </c>
    </row>
    <row r="3" spans="1:11" x14ac:dyDescent="0.25">
      <c r="A3" s="3">
        <v>2</v>
      </c>
      <c r="B3" s="7" t="s">
        <v>4</v>
      </c>
      <c r="C3" s="3">
        <v>1400</v>
      </c>
      <c r="D3" s="3">
        <f t="shared" ref="D3:D6" si="0">C3*$K$2</f>
        <v>812000</v>
      </c>
      <c r="E3" s="3">
        <v>2</v>
      </c>
      <c r="F3" s="7" t="s">
        <v>5</v>
      </c>
      <c r="G3" s="3">
        <v>34</v>
      </c>
      <c r="H3" s="3">
        <f t="shared" ref="H3:H6" si="1">G3*$K$3</f>
        <v>59160</v>
      </c>
      <c r="J3" s="2" t="s">
        <v>5</v>
      </c>
      <c r="K3" s="3">
        <v>1740</v>
      </c>
    </row>
    <row r="4" spans="1:11" x14ac:dyDescent="0.25">
      <c r="A4" s="3">
        <v>3</v>
      </c>
      <c r="B4" s="7" t="s">
        <v>4</v>
      </c>
      <c r="C4" s="3">
        <v>1345</v>
      </c>
      <c r="D4" s="3">
        <f t="shared" si="0"/>
        <v>780100</v>
      </c>
      <c r="E4" s="3">
        <v>3</v>
      </c>
      <c r="F4" s="7" t="s">
        <v>5</v>
      </c>
      <c r="G4" s="3">
        <v>43</v>
      </c>
      <c r="H4" s="3">
        <f t="shared" si="1"/>
        <v>74820</v>
      </c>
      <c r="J4" s="2" t="s">
        <v>6</v>
      </c>
      <c r="K4" s="3">
        <v>250</v>
      </c>
    </row>
    <row r="5" spans="1:11" x14ac:dyDescent="0.25">
      <c r="A5" s="3">
        <v>4</v>
      </c>
      <c r="B5" s="7" t="s">
        <v>4</v>
      </c>
      <c r="C5" s="3">
        <v>1976</v>
      </c>
      <c r="D5" s="3">
        <f t="shared" si="0"/>
        <v>1146080</v>
      </c>
      <c r="E5" s="3">
        <v>4</v>
      </c>
      <c r="F5" s="7" t="s">
        <v>5</v>
      </c>
      <c r="G5" s="3">
        <v>21</v>
      </c>
      <c r="H5" s="3">
        <f t="shared" si="1"/>
        <v>36540</v>
      </c>
      <c r="J5" s="2" t="s">
        <v>7</v>
      </c>
      <c r="K5" s="3">
        <v>1250</v>
      </c>
    </row>
    <row r="6" spans="1:11" x14ac:dyDescent="0.25">
      <c r="A6" s="3">
        <v>5</v>
      </c>
      <c r="B6" s="7" t="s">
        <v>4</v>
      </c>
      <c r="C6" s="3">
        <v>1890</v>
      </c>
      <c r="D6" s="3">
        <f t="shared" si="0"/>
        <v>1096200</v>
      </c>
      <c r="E6" s="3">
        <v>5</v>
      </c>
      <c r="F6" s="7" t="s">
        <v>5</v>
      </c>
      <c r="G6" s="3">
        <v>34</v>
      </c>
      <c r="H6" s="3">
        <f t="shared" si="1"/>
        <v>59160</v>
      </c>
    </row>
    <row r="7" spans="1:11" x14ac:dyDescent="0.25">
      <c r="A7" s="48" t="s">
        <v>8</v>
      </c>
      <c r="B7" s="48"/>
      <c r="C7" s="48"/>
      <c r="D7" s="3">
        <f>SUM(D2:D6)</f>
        <v>4704380</v>
      </c>
      <c r="E7" s="48" t="s">
        <v>9</v>
      </c>
      <c r="F7" s="48"/>
      <c r="G7" s="48"/>
      <c r="H7" s="3">
        <f>SUM(H2:H6)</f>
        <v>250560</v>
      </c>
    </row>
    <row r="8" spans="1:11" ht="28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0</v>
      </c>
      <c r="F8" s="1" t="s">
        <v>1</v>
      </c>
      <c r="G8" s="1" t="s">
        <v>2</v>
      </c>
      <c r="H8" s="1" t="s">
        <v>3</v>
      </c>
    </row>
    <row r="9" spans="1:11" x14ac:dyDescent="0.25">
      <c r="A9" s="3">
        <v>1</v>
      </c>
      <c r="B9" s="7" t="s">
        <v>6</v>
      </c>
      <c r="C9" s="3">
        <v>2456</v>
      </c>
      <c r="D9" s="3">
        <f>C9*$K$4</f>
        <v>614000</v>
      </c>
      <c r="E9" s="3">
        <v>1</v>
      </c>
      <c r="F9" s="7" t="s">
        <v>7</v>
      </c>
      <c r="G9" s="3">
        <v>657</v>
      </c>
      <c r="H9" s="3">
        <f>G9*$K$5</f>
        <v>821250</v>
      </c>
    </row>
    <row r="10" spans="1:11" x14ac:dyDescent="0.25">
      <c r="A10" s="3">
        <v>2</v>
      </c>
      <c r="B10" s="7" t="s">
        <v>6</v>
      </c>
      <c r="C10" s="3">
        <v>3234</v>
      </c>
      <c r="D10" s="3">
        <f t="shared" ref="D10:D13" si="2">C10*$K$4</f>
        <v>808500</v>
      </c>
      <c r="E10" s="3">
        <v>2</v>
      </c>
      <c r="F10" s="7" t="s">
        <v>7</v>
      </c>
      <c r="G10" s="3">
        <v>765</v>
      </c>
      <c r="H10" s="3">
        <f t="shared" ref="H10:H13" si="3">G10*$K$5</f>
        <v>956250</v>
      </c>
    </row>
    <row r="11" spans="1:11" x14ac:dyDescent="0.25">
      <c r="A11" s="3">
        <v>3</v>
      </c>
      <c r="B11" s="7" t="s">
        <v>6</v>
      </c>
      <c r="C11" s="3">
        <v>3241</v>
      </c>
      <c r="D11" s="3">
        <f t="shared" si="2"/>
        <v>810250</v>
      </c>
      <c r="E11" s="3">
        <v>3</v>
      </c>
      <c r="F11" s="7" t="s">
        <v>7</v>
      </c>
      <c r="G11" s="3">
        <v>564</v>
      </c>
      <c r="H11" s="3">
        <f t="shared" si="3"/>
        <v>705000</v>
      </c>
    </row>
    <row r="12" spans="1:11" x14ac:dyDescent="0.25">
      <c r="A12" s="3">
        <v>4</v>
      </c>
      <c r="B12" s="7" t="s">
        <v>6</v>
      </c>
      <c r="C12" s="3">
        <v>2345</v>
      </c>
      <c r="D12" s="3">
        <f t="shared" si="2"/>
        <v>586250</v>
      </c>
      <c r="E12" s="3">
        <v>4</v>
      </c>
      <c r="F12" s="7" t="s">
        <v>7</v>
      </c>
      <c r="G12" s="3">
        <v>398</v>
      </c>
      <c r="H12" s="3">
        <f t="shared" si="3"/>
        <v>497500</v>
      </c>
    </row>
    <row r="13" spans="1:11" x14ac:dyDescent="0.25">
      <c r="A13" s="3">
        <v>5</v>
      </c>
      <c r="B13" s="7" t="s">
        <v>6</v>
      </c>
      <c r="C13" s="3">
        <v>3256</v>
      </c>
      <c r="D13" s="3">
        <f t="shared" si="2"/>
        <v>814000</v>
      </c>
      <c r="E13" s="3">
        <v>5</v>
      </c>
      <c r="F13" s="7" t="s">
        <v>7</v>
      </c>
      <c r="G13" s="3">
        <v>450</v>
      </c>
      <c r="H13" s="3">
        <f t="shared" si="3"/>
        <v>562500</v>
      </c>
    </row>
    <row r="14" spans="1:11" x14ac:dyDescent="0.25">
      <c r="A14" s="48" t="s">
        <v>11</v>
      </c>
      <c r="B14" s="48"/>
      <c r="C14" s="48"/>
      <c r="D14" s="3">
        <f>SUM(D9:D13)</f>
        <v>3633000</v>
      </c>
      <c r="E14" s="48" t="s">
        <v>10</v>
      </c>
      <c r="F14" s="48"/>
      <c r="G14" s="48"/>
      <c r="H14" s="3">
        <f>SUM(H9:H13)</f>
        <v>3542500</v>
      </c>
    </row>
    <row r="15" spans="1:11" x14ac:dyDescent="0.25">
      <c r="A15" s="47" t="s">
        <v>13</v>
      </c>
      <c r="B15" s="47"/>
      <c r="C15" s="47"/>
      <c r="D15" s="47">
        <f>D7+H7+D14+H14</f>
        <v>12130440</v>
      </c>
      <c r="E15" s="47"/>
      <c r="F15" s="47"/>
      <c r="G15" s="47"/>
      <c r="H15" s="47"/>
    </row>
  </sheetData>
  <mergeCells count="6">
    <mergeCell ref="A15:C15"/>
    <mergeCell ref="D15:H15"/>
    <mergeCell ref="A7:C7"/>
    <mergeCell ref="E7:G7"/>
    <mergeCell ref="A14:C14"/>
    <mergeCell ref="E14:G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2" sqref="J2"/>
    </sheetView>
  </sheetViews>
  <sheetFormatPr defaultRowHeight="15" x14ac:dyDescent="0.25"/>
  <cols>
    <col min="1" max="1" width="17.28515625" customWidth="1"/>
    <col min="2" max="2" width="5.42578125" customWidth="1"/>
    <col min="3" max="3" width="9.5703125" bestFit="1" customWidth="1"/>
    <col min="5" max="5" width="7.42578125" customWidth="1"/>
    <col min="6" max="6" width="9.85546875" customWidth="1"/>
    <col min="7" max="7" width="8.85546875" customWidth="1"/>
    <col min="8" max="8" width="8.140625" customWidth="1"/>
    <col min="9" max="9" width="8.5703125" customWidth="1"/>
    <col min="10" max="10" width="8.42578125" customWidth="1"/>
    <col min="11" max="11" width="5.28515625" customWidth="1"/>
    <col min="12" max="12" width="22.5703125" customWidth="1"/>
    <col min="13" max="13" width="12.28515625" customWidth="1"/>
  </cols>
  <sheetData>
    <row r="1" spans="1:13" ht="28.5" x14ac:dyDescent="0.25">
      <c r="A1" s="14" t="s">
        <v>14</v>
      </c>
      <c r="B1" s="14" t="s">
        <v>24</v>
      </c>
      <c r="C1" s="14" t="s">
        <v>15</v>
      </c>
      <c r="D1" s="1" t="s">
        <v>16</v>
      </c>
      <c r="E1" s="1" t="s">
        <v>17</v>
      </c>
      <c r="F1" s="1" t="s">
        <v>47</v>
      </c>
      <c r="G1" s="1" t="s">
        <v>48</v>
      </c>
      <c r="H1" s="1" t="s">
        <v>49</v>
      </c>
      <c r="I1" s="1" t="s">
        <v>50</v>
      </c>
      <c r="J1" s="1" t="s">
        <v>53</v>
      </c>
      <c r="K1" s="17"/>
      <c r="L1" s="49" t="s">
        <v>42</v>
      </c>
      <c r="M1" s="50"/>
    </row>
    <row r="2" spans="1:13" x14ac:dyDescent="0.25">
      <c r="A2" s="8" t="s">
        <v>23</v>
      </c>
      <c r="B2" s="15" t="s">
        <v>25</v>
      </c>
      <c r="C2" s="9">
        <v>45</v>
      </c>
      <c r="D2" s="10">
        <v>3.4</v>
      </c>
      <c r="E2" s="10">
        <f>C2*D2</f>
        <v>153</v>
      </c>
      <c r="F2" s="20">
        <f>E2/$M$3</f>
        <v>35.196687370600408</v>
      </c>
      <c r="G2" s="18">
        <f>E2/$M$4</f>
        <v>44.041450777202073</v>
      </c>
      <c r="H2" s="18">
        <f>E2/$M$5</f>
        <v>42.547274749721915</v>
      </c>
      <c r="I2" s="18">
        <f>E2/$M$6</f>
        <v>27.079646017699112</v>
      </c>
      <c r="J2" s="8">
        <f>E2/$M$7</f>
        <v>556.36363636363637</v>
      </c>
      <c r="K2" s="17"/>
      <c r="L2" s="19" t="s">
        <v>52</v>
      </c>
      <c r="M2" s="19" t="s">
        <v>51</v>
      </c>
    </row>
    <row r="3" spans="1:13" x14ac:dyDescent="0.25">
      <c r="A3" s="8" t="s">
        <v>28</v>
      </c>
      <c r="B3" s="15" t="s">
        <v>25</v>
      </c>
      <c r="C3" s="9">
        <v>25</v>
      </c>
      <c r="D3" s="10">
        <v>2.4</v>
      </c>
      <c r="E3" s="10">
        <f t="shared" ref="E3:E22" si="0">C3*D3</f>
        <v>60</v>
      </c>
      <c r="F3" s="20">
        <f t="shared" ref="F3:F22" si="1">E3/$M$3</f>
        <v>13.802622498274671</v>
      </c>
      <c r="G3" s="18">
        <f t="shared" ref="G3:G22" si="2">E3/$M$4</f>
        <v>17.271157167530223</v>
      </c>
      <c r="H3" s="18">
        <f t="shared" ref="H3:H22" si="3">E3/$M$5</f>
        <v>16.685205784204673</v>
      </c>
      <c r="I3" s="18">
        <f t="shared" ref="I3:I22" si="4">E3/$M$6</f>
        <v>10.619469026548671</v>
      </c>
      <c r="J3" s="8">
        <f t="shared" ref="J3:J22" si="5">E3/$M$7</f>
        <v>218.18181818181816</v>
      </c>
      <c r="K3" s="17"/>
      <c r="L3" s="8" t="s">
        <v>43</v>
      </c>
      <c r="M3" s="8">
        <v>4.3470000000000004</v>
      </c>
    </row>
    <row r="4" spans="1:13" x14ac:dyDescent="0.25">
      <c r="A4" s="8" t="s">
        <v>29</v>
      </c>
      <c r="B4" s="15" t="s">
        <v>25</v>
      </c>
      <c r="C4" s="9">
        <v>18</v>
      </c>
      <c r="D4" s="10">
        <v>1.8</v>
      </c>
      <c r="E4" s="10">
        <f t="shared" si="0"/>
        <v>32.4</v>
      </c>
      <c r="F4" s="20">
        <f t="shared" si="1"/>
        <v>7.4534161490683219</v>
      </c>
      <c r="G4" s="18">
        <f t="shared" si="2"/>
        <v>9.3264248704663206</v>
      </c>
      <c r="H4" s="18">
        <f t="shared" si="3"/>
        <v>9.0100111234705214</v>
      </c>
      <c r="I4" s="18">
        <f t="shared" si="4"/>
        <v>5.7345132743362823</v>
      </c>
      <c r="J4" s="8">
        <f t="shared" si="5"/>
        <v>117.8181818181818</v>
      </c>
      <c r="K4" s="17"/>
      <c r="L4" s="8" t="s">
        <v>44</v>
      </c>
      <c r="M4" s="8">
        <v>3.4740000000000002</v>
      </c>
    </row>
    <row r="5" spans="1:13" x14ac:dyDescent="0.25">
      <c r="A5" s="8" t="s">
        <v>26</v>
      </c>
      <c r="B5" s="15" t="s">
        <v>27</v>
      </c>
      <c r="C5" s="9">
        <v>40</v>
      </c>
      <c r="D5" s="10">
        <v>19.2</v>
      </c>
      <c r="E5" s="10">
        <f t="shared" si="0"/>
        <v>768</v>
      </c>
      <c r="F5" s="20">
        <f t="shared" si="1"/>
        <v>176.67356797791578</v>
      </c>
      <c r="G5" s="18">
        <f t="shared" si="2"/>
        <v>221.07081174438687</v>
      </c>
      <c r="H5" s="18">
        <f t="shared" si="3"/>
        <v>213.57063403781979</v>
      </c>
      <c r="I5" s="18">
        <f t="shared" si="4"/>
        <v>135.92920353982299</v>
      </c>
      <c r="J5" s="8">
        <f t="shared" si="5"/>
        <v>2792.7272727272725</v>
      </c>
      <c r="K5" s="17"/>
      <c r="L5" s="8" t="s">
        <v>45</v>
      </c>
      <c r="M5" s="8">
        <v>3.5960000000000001</v>
      </c>
    </row>
    <row r="6" spans="1:13" x14ac:dyDescent="0.25">
      <c r="A6" s="8" t="s">
        <v>18</v>
      </c>
      <c r="B6" s="15" t="s">
        <v>27</v>
      </c>
      <c r="C6" s="9">
        <v>42</v>
      </c>
      <c r="D6" s="10">
        <v>29.4</v>
      </c>
      <c r="E6" s="10">
        <f t="shared" si="0"/>
        <v>1234.8</v>
      </c>
      <c r="F6" s="20">
        <f t="shared" si="1"/>
        <v>284.05797101449269</v>
      </c>
      <c r="G6" s="18">
        <f t="shared" si="2"/>
        <v>355.440414507772</v>
      </c>
      <c r="H6" s="18">
        <f t="shared" si="3"/>
        <v>343.3815350389321</v>
      </c>
      <c r="I6" s="18">
        <f t="shared" si="4"/>
        <v>218.54867256637166</v>
      </c>
      <c r="J6" s="8">
        <f t="shared" si="5"/>
        <v>4490.181818181818</v>
      </c>
      <c r="K6" s="17"/>
      <c r="L6" s="8" t="s">
        <v>46</v>
      </c>
      <c r="M6" s="18">
        <v>5.65</v>
      </c>
    </row>
    <row r="7" spans="1:13" x14ac:dyDescent="0.25">
      <c r="A7" s="8" t="s">
        <v>19</v>
      </c>
      <c r="B7" s="15" t="s">
        <v>27</v>
      </c>
      <c r="C7" s="9">
        <v>15</v>
      </c>
      <c r="D7" s="10">
        <v>5.2</v>
      </c>
      <c r="E7" s="10">
        <f t="shared" si="0"/>
        <v>78</v>
      </c>
      <c r="F7" s="20">
        <f t="shared" si="1"/>
        <v>17.943409247757071</v>
      </c>
      <c r="G7" s="18">
        <f t="shared" si="2"/>
        <v>22.452504317789291</v>
      </c>
      <c r="H7" s="18">
        <f t="shared" si="3"/>
        <v>21.690767519466071</v>
      </c>
      <c r="I7" s="18">
        <f t="shared" si="4"/>
        <v>13.805309734513273</v>
      </c>
      <c r="J7" s="8">
        <f t="shared" si="5"/>
        <v>283.63636363636363</v>
      </c>
      <c r="K7" s="17"/>
      <c r="L7" s="8" t="s">
        <v>54</v>
      </c>
      <c r="M7" s="8">
        <v>0.27500000000000002</v>
      </c>
    </row>
    <row r="8" spans="1:13" x14ac:dyDescent="0.25">
      <c r="A8" s="8" t="s">
        <v>22</v>
      </c>
      <c r="B8" s="15" t="s">
        <v>27</v>
      </c>
      <c r="C8" s="9">
        <v>48</v>
      </c>
      <c r="D8" s="10">
        <v>12.45</v>
      </c>
      <c r="E8" s="10">
        <f t="shared" si="0"/>
        <v>597.59999999999991</v>
      </c>
      <c r="F8" s="20">
        <f t="shared" si="1"/>
        <v>137.47412008281569</v>
      </c>
      <c r="G8" s="18">
        <f t="shared" si="2"/>
        <v>172.02072538860099</v>
      </c>
      <c r="H8" s="18">
        <f t="shared" si="3"/>
        <v>166.18464961067849</v>
      </c>
      <c r="I8" s="18">
        <f t="shared" si="4"/>
        <v>105.76991150442475</v>
      </c>
      <c r="J8" s="8">
        <f t="shared" si="5"/>
        <v>2173.0909090909086</v>
      </c>
      <c r="K8" s="17"/>
      <c r="L8" s="17"/>
      <c r="M8" s="17"/>
    </row>
    <row r="9" spans="1:13" x14ac:dyDescent="0.25">
      <c r="A9" s="8" t="s">
        <v>21</v>
      </c>
      <c r="B9" s="15" t="s">
        <v>27</v>
      </c>
      <c r="C9" s="9">
        <v>24</v>
      </c>
      <c r="D9" s="10">
        <v>16.850000000000001</v>
      </c>
      <c r="E9" s="10">
        <f t="shared" si="0"/>
        <v>404.40000000000003</v>
      </c>
      <c r="F9" s="20">
        <f t="shared" si="1"/>
        <v>93.029675638371288</v>
      </c>
      <c r="G9" s="18">
        <f t="shared" si="2"/>
        <v>116.40759930915371</v>
      </c>
      <c r="H9" s="18">
        <f t="shared" si="3"/>
        <v>112.4582869855395</v>
      </c>
      <c r="I9" s="18">
        <f t="shared" si="4"/>
        <v>71.575221238938056</v>
      </c>
      <c r="J9" s="8">
        <f t="shared" si="5"/>
        <v>1470.5454545454545</v>
      </c>
      <c r="K9" s="17"/>
      <c r="L9" s="17"/>
      <c r="M9" s="17"/>
    </row>
    <row r="10" spans="1:13" x14ac:dyDescent="0.25">
      <c r="A10" s="8" t="s">
        <v>33</v>
      </c>
      <c r="B10" s="15" t="s">
        <v>27</v>
      </c>
      <c r="C10" s="9">
        <v>42</v>
      </c>
      <c r="D10" s="10">
        <v>10.6</v>
      </c>
      <c r="E10" s="10">
        <f t="shared" si="0"/>
        <v>445.2</v>
      </c>
      <c r="F10" s="20">
        <f t="shared" si="1"/>
        <v>102.41545893719805</v>
      </c>
      <c r="G10" s="18">
        <f t="shared" si="2"/>
        <v>128.15198618307426</v>
      </c>
      <c r="H10" s="18">
        <f t="shared" si="3"/>
        <v>123.80422691879866</v>
      </c>
      <c r="I10" s="18">
        <f t="shared" si="4"/>
        <v>78.796460176991147</v>
      </c>
      <c r="J10" s="8">
        <f t="shared" si="5"/>
        <v>1618.9090909090908</v>
      </c>
      <c r="K10" s="17"/>
      <c r="L10" s="17"/>
      <c r="M10" s="17"/>
    </row>
    <row r="11" spans="1:13" x14ac:dyDescent="0.25">
      <c r="A11" s="8" t="s">
        <v>30</v>
      </c>
      <c r="B11" s="15" t="s">
        <v>25</v>
      </c>
      <c r="C11" s="9">
        <v>55</v>
      </c>
      <c r="D11" s="10">
        <v>0.85</v>
      </c>
      <c r="E11" s="10">
        <f t="shared" si="0"/>
        <v>46.75</v>
      </c>
      <c r="F11" s="20">
        <f t="shared" si="1"/>
        <v>10.754543363239014</v>
      </c>
      <c r="G11" s="18">
        <f t="shared" si="2"/>
        <v>13.457109959700633</v>
      </c>
      <c r="H11" s="18">
        <f t="shared" si="3"/>
        <v>13.000556173526141</v>
      </c>
      <c r="I11" s="18">
        <f t="shared" si="4"/>
        <v>8.2743362831858409</v>
      </c>
      <c r="J11" s="8">
        <f t="shared" si="5"/>
        <v>170</v>
      </c>
      <c r="K11" s="17"/>
      <c r="L11" s="17"/>
      <c r="M11" s="17"/>
    </row>
    <row r="12" spans="1:13" x14ac:dyDescent="0.25">
      <c r="A12" s="8" t="s">
        <v>35</v>
      </c>
      <c r="B12" s="15" t="s">
        <v>25</v>
      </c>
      <c r="C12" s="9">
        <v>23</v>
      </c>
      <c r="D12" s="10">
        <v>1.2</v>
      </c>
      <c r="E12" s="10">
        <f t="shared" si="0"/>
        <v>27.599999999999998</v>
      </c>
      <c r="F12" s="20">
        <f t="shared" si="1"/>
        <v>6.349206349206348</v>
      </c>
      <c r="G12" s="18">
        <f t="shared" si="2"/>
        <v>7.9447322970639025</v>
      </c>
      <c r="H12" s="18">
        <f t="shared" si="3"/>
        <v>7.6751946607341486</v>
      </c>
      <c r="I12" s="18">
        <f t="shared" si="4"/>
        <v>4.884955752212389</v>
      </c>
      <c r="J12" s="8">
        <f t="shared" si="5"/>
        <v>100.36363636363635</v>
      </c>
      <c r="K12" s="17"/>
      <c r="L12" s="17"/>
      <c r="M12" s="17"/>
    </row>
    <row r="13" spans="1:13" x14ac:dyDescent="0.25">
      <c r="A13" s="8" t="s">
        <v>36</v>
      </c>
      <c r="B13" s="15" t="s">
        <v>25</v>
      </c>
      <c r="C13" s="9">
        <v>40</v>
      </c>
      <c r="D13" s="10">
        <v>1.35</v>
      </c>
      <c r="E13" s="10">
        <f t="shared" si="0"/>
        <v>54</v>
      </c>
      <c r="F13" s="20">
        <f t="shared" si="1"/>
        <v>12.422360248447204</v>
      </c>
      <c r="G13" s="18">
        <f t="shared" si="2"/>
        <v>15.5440414507772</v>
      </c>
      <c r="H13" s="18">
        <f t="shared" si="3"/>
        <v>15.016685205784205</v>
      </c>
      <c r="I13" s="18">
        <f t="shared" si="4"/>
        <v>9.5575221238938042</v>
      </c>
      <c r="J13" s="8">
        <f t="shared" si="5"/>
        <v>196.36363636363635</v>
      </c>
      <c r="K13" s="17"/>
      <c r="L13" s="17"/>
      <c r="M13" s="17"/>
    </row>
    <row r="14" spans="1:13" x14ac:dyDescent="0.25">
      <c r="A14" s="8" t="s">
        <v>31</v>
      </c>
      <c r="B14" s="15" t="s">
        <v>25</v>
      </c>
      <c r="C14" s="9">
        <v>20</v>
      </c>
      <c r="D14" s="10">
        <v>4.5599999999999996</v>
      </c>
      <c r="E14" s="10">
        <f t="shared" si="0"/>
        <v>91.199999999999989</v>
      </c>
      <c r="F14" s="20">
        <f t="shared" si="1"/>
        <v>20.979986197377496</v>
      </c>
      <c r="G14" s="18">
        <f t="shared" si="2"/>
        <v>26.252158894645937</v>
      </c>
      <c r="H14" s="18">
        <f t="shared" si="3"/>
        <v>25.361512791991096</v>
      </c>
      <c r="I14" s="18">
        <f t="shared" si="4"/>
        <v>16.141592920353979</v>
      </c>
      <c r="J14" s="8">
        <f t="shared" si="5"/>
        <v>331.63636363636357</v>
      </c>
      <c r="K14" s="17"/>
      <c r="L14" s="17"/>
      <c r="M14" s="17"/>
    </row>
    <row r="15" spans="1:13" x14ac:dyDescent="0.25">
      <c r="A15" s="8" t="s">
        <v>20</v>
      </c>
      <c r="B15" s="15" t="s">
        <v>27</v>
      </c>
      <c r="C15" s="9">
        <v>15</v>
      </c>
      <c r="D15" s="10">
        <v>16.399999999999999</v>
      </c>
      <c r="E15" s="10">
        <f t="shared" si="0"/>
        <v>245.99999999999997</v>
      </c>
      <c r="F15" s="20">
        <f t="shared" si="1"/>
        <v>56.590752242926143</v>
      </c>
      <c r="G15" s="18">
        <f t="shared" si="2"/>
        <v>70.811744386873912</v>
      </c>
      <c r="H15" s="18">
        <f t="shared" si="3"/>
        <v>68.409343715239146</v>
      </c>
      <c r="I15" s="18">
        <f t="shared" si="4"/>
        <v>43.539823008849552</v>
      </c>
      <c r="J15" s="8">
        <f t="shared" si="5"/>
        <v>894.54545454545439</v>
      </c>
      <c r="K15" s="17"/>
      <c r="L15" s="17"/>
      <c r="M15" s="17"/>
    </row>
    <row r="16" spans="1:13" x14ac:dyDescent="0.25">
      <c r="A16" s="8" t="s">
        <v>34</v>
      </c>
      <c r="B16" s="15" t="s">
        <v>27</v>
      </c>
      <c r="C16" s="9">
        <v>12</v>
      </c>
      <c r="D16" s="10">
        <v>20.3</v>
      </c>
      <c r="E16" s="10">
        <f t="shared" si="0"/>
        <v>243.60000000000002</v>
      </c>
      <c r="F16" s="20">
        <f t="shared" si="1"/>
        <v>56.038647342995169</v>
      </c>
      <c r="G16" s="18">
        <f t="shared" si="2"/>
        <v>70.12089810017271</v>
      </c>
      <c r="H16" s="18">
        <f t="shared" si="3"/>
        <v>67.741935483870975</v>
      </c>
      <c r="I16" s="18">
        <f t="shared" si="4"/>
        <v>43.115044247787615</v>
      </c>
      <c r="J16" s="8">
        <f t="shared" si="5"/>
        <v>885.81818181818187</v>
      </c>
      <c r="K16" s="17"/>
      <c r="L16" s="17"/>
      <c r="M16" s="17"/>
    </row>
    <row r="17" spans="1:13" x14ac:dyDescent="0.25">
      <c r="A17" s="8" t="s">
        <v>32</v>
      </c>
      <c r="B17" s="15" t="s">
        <v>27</v>
      </c>
      <c r="C17" s="9">
        <v>10</v>
      </c>
      <c r="D17" s="10">
        <v>25.9</v>
      </c>
      <c r="E17" s="10">
        <f t="shared" si="0"/>
        <v>259</v>
      </c>
      <c r="F17" s="20">
        <f t="shared" si="1"/>
        <v>59.581320450885663</v>
      </c>
      <c r="G17" s="18">
        <f t="shared" si="2"/>
        <v>74.553828439838796</v>
      </c>
      <c r="H17" s="18">
        <f t="shared" si="3"/>
        <v>72.024471635150164</v>
      </c>
      <c r="I17" s="18">
        <f t="shared" si="4"/>
        <v>45.840707964601769</v>
      </c>
      <c r="J17" s="8">
        <f t="shared" si="5"/>
        <v>941.81818181818176</v>
      </c>
      <c r="K17" s="17"/>
      <c r="L17" s="17"/>
      <c r="M17" s="17"/>
    </row>
    <row r="18" spans="1:13" x14ac:dyDescent="0.25">
      <c r="A18" s="8" t="s">
        <v>37</v>
      </c>
      <c r="B18" s="16" t="s">
        <v>27</v>
      </c>
      <c r="C18" s="12">
        <v>8</v>
      </c>
      <c r="D18" s="13">
        <v>30.2</v>
      </c>
      <c r="E18" s="10">
        <f t="shared" si="0"/>
        <v>241.6</v>
      </c>
      <c r="F18" s="20">
        <f t="shared" si="1"/>
        <v>55.578559926386006</v>
      </c>
      <c r="G18" s="18">
        <f t="shared" si="2"/>
        <v>69.545192861255032</v>
      </c>
      <c r="H18" s="18">
        <f t="shared" si="3"/>
        <v>67.185761957730804</v>
      </c>
      <c r="I18" s="18">
        <f t="shared" si="4"/>
        <v>42.76106194690265</v>
      </c>
      <c r="J18" s="8">
        <f t="shared" si="5"/>
        <v>878.5454545454545</v>
      </c>
      <c r="K18" s="17"/>
      <c r="L18" s="17"/>
      <c r="M18" s="17"/>
    </row>
    <row r="19" spans="1:13" x14ac:dyDescent="0.25">
      <c r="A19" s="11" t="s">
        <v>38</v>
      </c>
      <c r="B19" s="16" t="s">
        <v>27</v>
      </c>
      <c r="C19" s="12">
        <v>20</v>
      </c>
      <c r="D19" s="13">
        <v>18.5</v>
      </c>
      <c r="E19" s="10">
        <f t="shared" si="0"/>
        <v>370</v>
      </c>
      <c r="F19" s="20">
        <f t="shared" si="1"/>
        <v>85.1161720726938</v>
      </c>
      <c r="G19" s="18">
        <f t="shared" si="2"/>
        <v>106.50546919976971</v>
      </c>
      <c r="H19" s="18">
        <f t="shared" si="3"/>
        <v>102.89210233592881</v>
      </c>
      <c r="I19" s="18">
        <f t="shared" si="4"/>
        <v>65.486725663716811</v>
      </c>
      <c r="J19" s="8">
        <f t="shared" si="5"/>
        <v>1345.4545454545453</v>
      </c>
      <c r="K19" s="17"/>
      <c r="L19" s="17"/>
      <c r="M19" s="17"/>
    </row>
    <row r="20" spans="1:13" x14ac:dyDescent="0.25">
      <c r="A20" s="11" t="s">
        <v>39</v>
      </c>
      <c r="B20" s="16" t="s">
        <v>25</v>
      </c>
      <c r="C20" s="12">
        <v>130</v>
      </c>
      <c r="D20" s="13">
        <v>3.2</v>
      </c>
      <c r="E20" s="10">
        <f t="shared" si="0"/>
        <v>416</v>
      </c>
      <c r="F20" s="20">
        <f t="shared" si="1"/>
        <v>95.698182654704382</v>
      </c>
      <c r="G20" s="18">
        <f t="shared" si="2"/>
        <v>119.74668969487621</v>
      </c>
      <c r="H20" s="18">
        <f t="shared" si="3"/>
        <v>115.68409343715238</v>
      </c>
      <c r="I20" s="18">
        <f t="shared" si="4"/>
        <v>73.628318584070797</v>
      </c>
      <c r="J20" s="8">
        <f t="shared" si="5"/>
        <v>1512.7272727272725</v>
      </c>
      <c r="K20" s="17"/>
      <c r="L20" s="17"/>
      <c r="M20" s="17"/>
    </row>
    <row r="21" spans="1:13" x14ac:dyDescent="0.25">
      <c r="A21" s="11" t="s">
        <v>40</v>
      </c>
      <c r="B21" s="16" t="s">
        <v>27</v>
      </c>
      <c r="C21" s="12">
        <v>150</v>
      </c>
      <c r="D21" s="13">
        <v>8.1999999999999993</v>
      </c>
      <c r="E21" s="10">
        <f t="shared" si="0"/>
        <v>1230</v>
      </c>
      <c r="F21" s="20">
        <f t="shared" si="1"/>
        <v>282.95376121463073</v>
      </c>
      <c r="G21" s="18">
        <f t="shared" si="2"/>
        <v>354.0587219343696</v>
      </c>
      <c r="H21" s="18">
        <f t="shared" si="3"/>
        <v>342.04671857619576</v>
      </c>
      <c r="I21" s="18">
        <f t="shared" si="4"/>
        <v>217.69911504424778</v>
      </c>
      <c r="J21" s="8">
        <f t="shared" si="5"/>
        <v>4472.7272727272721</v>
      </c>
      <c r="K21" s="17"/>
      <c r="L21" s="17"/>
      <c r="M21" s="17"/>
    </row>
    <row r="22" spans="1:13" x14ac:dyDescent="0.25">
      <c r="A22" s="11" t="s">
        <v>41</v>
      </c>
      <c r="B22" s="16" t="s">
        <v>27</v>
      </c>
      <c r="C22" s="12">
        <v>43</v>
      </c>
      <c r="D22" s="13">
        <v>14.2</v>
      </c>
      <c r="E22" s="10">
        <f t="shared" si="0"/>
        <v>610.6</v>
      </c>
      <c r="F22" s="20">
        <f t="shared" si="1"/>
        <v>140.46468829077523</v>
      </c>
      <c r="G22" s="18">
        <f t="shared" si="2"/>
        <v>175.76280944156591</v>
      </c>
      <c r="H22" s="18">
        <f t="shared" si="3"/>
        <v>169.79977753058955</v>
      </c>
      <c r="I22" s="18">
        <f t="shared" si="4"/>
        <v>108.07079646017699</v>
      </c>
      <c r="J22" s="8">
        <f t="shared" si="5"/>
        <v>2220.3636363636365</v>
      </c>
      <c r="K22" s="17"/>
      <c r="L22" s="17"/>
      <c r="M22" s="17"/>
    </row>
  </sheetData>
  <mergeCells count="1"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22" sqref="M22"/>
    </sheetView>
  </sheetViews>
  <sheetFormatPr defaultRowHeight="15" x14ac:dyDescent="0.25"/>
  <cols>
    <col min="1" max="1" width="13.7109375" customWidth="1"/>
    <col min="2" max="2" width="7.5703125" customWidth="1"/>
    <col min="4" max="4" width="8" customWidth="1"/>
    <col min="5" max="6" width="9.28515625" customWidth="1"/>
    <col min="7" max="7" width="10.85546875" customWidth="1"/>
    <col min="8" max="8" width="9.42578125" customWidth="1"/>
    <col min="9" max="9" width="10.5703125" customWidth="1"/>
    <col min="10" max="10" width="10.42578125" customWidth="1"/>
  </cols>
  <sheetData>
    <row r="1" spans="1:10" ht="28.5" customHeight="1" x14ac:dyDescent="0.25">
      <c r="A1" s="14" t="s">
        <v>14</v>
      </c>
      <c r="B1" s="14" t="s">
        <v>24</v>
      </c>
      <c r="C1" s="14" t="s">
        <v>15</v>
      </c>
      <c r="D1" s="1" t="s">
        <v>16</v>
      </c>
      <c r="E1" s="1" t="s">
        <v>17</v>
      </c>
      <c r="F1" s="1" t="s">
        <v>47</v>
      </c>
      <c r="G1" s="1" t="s">
        <v>48</v>
      </c>
      <c r="H1" s="1" t="s">
        <v>49</v>
      </c>
      <c r="I1" s="1" t="s">
        <v>50</v>
      </c>
      <c r="J1" s="1" t="s">
        <v>53</v>
      </c>
    </row>
    <row r="2" spans="1:10" x14ac:dyDescent="0.25">
      <c r="A2" s="8" t="s">
        <v>55</v>
      </c>
      <c r="B2" s="15" t="s">
        <v>27</v>
      </c>
      <c r="C2" s="9">
        <v>260</v>
      </c>
      <c r="D2" s="10">
        <v>1.9</v>
      </c>
      <c r="E2" s="10">
        <f>C2*D2</f>
        <v>494</v>
      </c>
      <c r="F2" s="20">
        <f>E2/'ref2'!$M$3</f>
        <v>113.64159190246146</v>
      </c>
      <c r="G2" s="18">
        <f>E2/'ref2'!$M$4</f>
        <v>142.19919401266552</v>
      </c>
      <c r="H2" s="18">
        <f>E2/'ref2'!$M$5</f>
        <v>137.37486095661845</v>
      </c>
      <c r="I2" s="18">
        <f>E2/'ref2'!$M$6</f>
        <v>87.43362831858407</v>
      </c>
      <c r="J2" s="8">
        <f>E2/'ref2'!$M$7</f>
        <v>1796.3636363636363</v>
      </c>
    </row>
    <row r="3" spans="1:10" x14ac:dyDescent="0.25">
      <c r="A3" s="8" t="s">
        <v>56</v>
      </c>
      <c r="B3" s="15" t="s">
        <v>27</v>
      </c>
      <c r="C3" s="9">
        <v>120</v>
      </c>
      <c r="D3" s="10">
        <v>3.5</v>
      </c>
      <c r="E3" s="10">
        <f t="shared" ref="E3:E20" si="0">C3*D3</f>
        <v>420</v>
      </c>
      <c r="F3" s="20">
        <f>E3/'ref2'!$M$3</f>
        <v>96.618357487922694</v>
      </c>
      <c r="G3" s="18">
        <f>E3/'ref2'!$M$4</f>
        <v>120.89810017271157</v>
      </c>
      <c r="H3" s="18">
        <f>E3/'ref2'!$M$5</f>
        <v>116.7964404894327</v>
      </c>
      <c r="I3" s="18">
        <f>E3/'ref2'!$M$6</f>
        <v>74.336283185840699</v>
      </c>
      <c r="J3" s="8">
        <f>E3/'ref2'!$M$7</f>
        <v>1527.2727272727273</v>
      </c>
    </row>
    <row r="4" spans="1:10" x14ac:dyDescent="0.25">
      <c r="A4" s="3" t="s">
        <v>60</v>
      </c>
      <c r="B4" s="15" t="s">
        <v>27</v>
      </c>
      <c r="C4" s="9">
        <v>158</v>
      </c>
      <c r="D4" s="10">
        <v>5.5</v>
      </c>
      <c r="E4" s="10">
        <f t="shared" si="0"/>
        <v>869</v>
      </c>
      <c r="F4" s="20">
        <f>E4/'ref2'!$M$3</f>
        <v>199.90798251667815</v>
      </c>
      <c r="G4" s="18">
        <f>E4/'ref2'!$M$4</f>
        <v>250.14392630972941</v>
      </c>
      <c r="H4" s="18">
        <f>E4/'ref2'!$M$5</f>
        <v>241.65739710789765</v>
      </c>
      <c r="I4" s="18">
        <f>E4/'ref2'!$M$6</f>
        <v>153.80530973451326</v>
      </c>
      <c r="J4" s="8">
        <f>E4/'ref2'!$M$7</f>
        <v>3159.9999999999995</v>
      </c>
    </row>
    <row r="5" spans="1:10" x14ac:dyDescent="0.25">
      <c r="A5" s="8" t="s">
        <v>57</v>
      </c>
      <c r="B5" s="15" t="s">
        <v>27</v>
      </c>
      <c r="C5" s="9">
        <v>275</v>
      </c>
      <c r="D5" s="10">
        <v>3.99</v>
      </c>
      <c r="E5" s="10">
        <f t="shared" si="0"/>
        <v>1097.25</v>
      </c>
      <c r="F5" s="20">
        <f>E5/'ref2'!$M$3</f>
        <v>252.41545893719805</v>
      </c>
      <c r="G5" s="18">
        <f>E5/'ref2'!$M$4</f>
        <v>315.84628670120895</v>
      </c>
      <c r="H5" s="18">
        <f>E5/'ref2'!$M$5</f>
        <v>305.1307007786429</v>
      </c>
      <c r="I5" s="18">
        <f>E5/'ref2'!$M$6</f>
        <v>194.20353982300884</v>
      </c>
      <c r="J5" s="8">
        <f>E5/'ref2'!$M$7</f>
        <v>3989.9999999999995</v>
      </c>
    </row>
    <row r="6" spans="1:10" x14ac:dyDescent="0.25">
      <c r="A6" s="8" t="s">
        <v>58</v>
      </c>
      <c r="B6" s="15" t="s">
        <v>27</v>
      </c>
      <c r="C6" s="9">
        <v>350</v>
      </c>
      <c r="D6" s="10">
        <v>4.2</v>
      </c>
      <c r="E6" s="10">
        <f t="shared" si="0"/>
        <v>1470</v>
      </c>
      <c r="F6" s="20">
        <f>E6/'ref2'!$M$3</f>
        <v>338.16425120772942</v>
      </c>
      <c r="G6" s="18">
        <f>E6/'ref2'!$M$4</f>
        <v>423.14335060449048</v>
      </c>
      <c r="H6" s="18">
        <f>E6/'ref2'!$M$5</f>
        <v>408.78754171301443</v>
      </c>
      <c r="I6" s="18">
        <f>E6/'ref2'!$M$6</f>
        <v>260.17699115044246</v>
      </c>
      <c r="J6" s="8">
        <f>E6/'ref2'!$M$7</f>
        <v>5345.454545454545</v>
      </c>
    </row>
    <row r="7" spans="1:10" x14ac:dyDescent="0.25">
      <c r="A7" s="11" t="s">
        <v>64</v>
      </c>
      <c r="B7" s="15" t="s">
        <v>27</v>
      </c>
      <c r="C7" s="9">
        <v>80</v>
      </c>
      <c r="D7" s="10">
        <v>4.99</v>
      </c>
      <c r="E7" s="10">
        <f t="shared" si="0"/>
        <v>399.20000000000005</v>
      </c>
      <c r="F7" s="20">
        <f>E7/'ref2'!$M$3</f>
        <v>91.833448355187485</v>
      </c>
      <c r="G7" s="18">
        <f>E7/'ref2'!$M$4</f>
        <v>114.91076568796777</v>
      </c>
      <c r="H7" s="18">
        <f>E7/'ref2'!$M$5</f>
        <v>111.01223581757509</v>
      </c>
      <c r="I7" s="18">
        <f>E7/'ref2'!$M$6</f>
        <v>70.654867256637175</v>
      </c>
      <c r="J7" s="8">
        <f>E7/'ref2'!$M$7</f>
        <v>1451.6363636363637</v>
      </c>
    </row>
    <row r="8" spans="1:10" x14ac:dyDescent="0.25">
      <c r="A8" s="8" t="s">
        <v>59</v>
      </c>
      <c r="B8" s="15" t="s">
        <v>27</v>
      </c>
      <c r="C8" s="9">
        <v>186</v>
      </c>
      <c r="D8" s="10">
        <v>4.5</v>
      </c>
      <c r="E8" s="10">
        <f t="shared" si="0"/>
        <v>837</v>
      </c>
      <c r="F8" s="20">
        <f>E8/'ref2'!$M$3</f>
        <v>192.54658385093165</v>
      </c>
      <c r="G8" s="18">
        <f>E8/'ref2'!$M$4</f>
        <v>240.93264248704662</v>
      </c>
      <c r="H8" s="18">
        <f>E8/'ref2'!$M$5</f>
        <v>232.75862068965517</v>
      </c>
      <c r="I8" s="18">
        <f>E8/'ref2'!$M$6</f>
        <v>148.14159292035399</v>
      </c>
      <c r="J8" s="8">
        <f>E8/'ref2'!$M$7</f>
        <v>3043.6363636363635</v>
      </c>
    </row>
    <row r="9" spans="1:10" x14ac:dyDescent="0.25">
      <c r="A9" s="8" t="s">
        <v>61</v>
      </c>
      <c r="B9" s="15" t="s">
        <v>25</v>
      </c>
      <c r="C9" s="9">
        <v>460</v>
      </c>
      <c r="D9" s="10">
        <v>4.25</v>
      </c>
      <c r="E9" s="10">
        <f t="shared" si="0"/>
        <v>1955</v>
      </c>
      <c r="F9" s="20">
        <f>E9/'ref2'!$M$3</f>
        <v>449.73544973544972</v>
      </c>
      <c r="G9" s="18">
        <f>E9/'ref2'!$M$4</f>
        <v>562.75187104202644</v>
      </c>
      <c r="H9" s="18">
        <f>E9/'ref2'!$M$5</f>
        <v>543.65962180200222</v>
      </c>
      <c r="I9" s="18">
        <f>E9/'ref2'!$M$6</f>
        <v>346.01769911504425</v>
      </c>
      <c r="J9" s="8">
        <f>E9/'ref2'!$M$7</f>
        <v>7109.0909090909081</v>
      </c>
    </row>
    <row r="10" spans="1:10" x14ac:dyDescent="0.25">
      <c r="A10" s="8" t="s">
        <v>62</v>
      </c>
      <c r="B10" s="15" t="s">
        <v>25</v>
      </c>
      <c r="C10" s="9">
        <v>90</v>
      </c>
      <c r="D10" s="10">
        <v>8.4</v>
      </c>
      <c r="E10" s="10">
        <f t="shared" si="0"/>
        <v>756</v>
      </c>
      <c r="F10" s="20">
        <f>E10/'ref2'!$M$3</f>
        <v>173.91304347826085</v>
      </c>
      <c r="G10" s="18">
        <f>E10/'ref2'!$M$4</f>
        <v>217.61658031088081</v>
      </c>
      <c r="H10" s="18">
        <f>E10/'ref2'!$M$5</f>
        <v>210.23359288097885</v>
      </c>
      <c r="I10" s="18">
        <f>E10/'ref2'!$M$6</f>
        <v>133.80530973451326</v>
      </c>
      <c r="J10" s="8">
        <f>E10/'ref2'!$M$7</f>
        <v>2749.090909090909</v>
      </c>
    </row>
    <row r="11" spans="1:10" x14ac:dyDescent="0.25">
      <c r="A11" s="8" t="s">
        <v>63</v>
      </c>
      <c r="B11" s="15" t="s">
        <v>27</v>
      </c>
      <c r="C11" s="9">
        <v>150</v>
      </c>
      <c r="D11" s="10">
        <v>4.5999999999999996</v>
      </c>
      <c r="E11" s="10">
        <f t="shared" si="0"/>
        <v>690</v>
      </c>
      <c r="F11" s="20">
        <f>E11/'ref2'!$M$3</f>
        <v>158.73015873015871</v>
      </c>
      <c r="G11" s="18">
        <f>E11/'ref2'!$M$4</f>
        <v>198.61830742659757</v>
      </c>
      <c r="H11" s="18">
        <f>E11/'ref2'!$M$5</f>
        <v>191.87986651835371</v>
      </c>
      <c r="I11" s="18">
        <f>E11/'ref2'!$M$6</f>
        <v>122.12389380530972</v>
      </c>
      <c r="J11" s="8">
        <f>E11/'ref2'!$M$7</f>
        <v>2509.090909090909</v>
      </c>
    </row>
    <row r="12" spans="1:10" x14ac:dyDescent="0.25">
      <c r="A12" s="8" t="s">
        <v>65</v>
      </c>
      <c r="B12" s="15" t="s">
        <v>27</v>
      </c>
      <c r="C12" s="9">
        <v>585</v>
      </c>
      <c r="D12" s="10">
        <v>0.95</v>
      </c>
      <c r="E12" s="10">
        <f t="shared" si="0"/>
        <v>555.75</v>
      </c>
      <c r="F12" s="20">
        <f>E12/'ref2'!$M$3</f>
        <v>127.84679089026913</v>
      </c>
      <c r="G12" s="18">
        <f>E12/'ref2'!$M$4</f>
        <v>159.97409326424869</v>
      </c>
      <c r="H12" s="18">
        <f>E12/'ref2'!$M$5</f>
        <v>154.54671857619576</v>
      </c>
      <c r="I12" s="18">
        <f>E12/'ref2'!$M$6</f>
        <v>98.362831858407077</v>
      </c>
      <c r="J12" s="8">
        <f>E12/'ref2'!$M$7</f>
        <v>2020.9090909090908</v>
      </c>
    </row>
    <row r="13" spans="1:10" x14ac:dyDescent="0.25">
      <c r="A13" s="8" t="s">
        <v>66</v>
      </c>
      <c r="B13" s="15" t="s">
        <v>27</v>
      </c>
      <c r="C13" s="9">
        <v>346</v>
      </c>
      <c r="D13" s="10">
        <v>1.2</v>
      </c>
      <c r="E13" s="10">
        <f t="shared" si="0"/>
        <v>415.2</v>
      </c>
      <c r="F13" s="20">
        <f>E13/'ref2'!$M$3</f>
        <v>95.514147688060717</v>
      </c>
      <c r="G13" s="18">
        <f>E13/'ref2'!$M$4</f>
        <v>119.51640759930915</v>
      </c>
      <c r="H13" s="18">
        <f>E13/'ref2'!$M$5</f>
        <v>115.46162402669633</v>
      </c>
      <c r="I13" s="18">
        <f>E13/'ref2'!$M$6</f>
        <v>73.486725663716811</v>
      </c>
      <c r="J13" s="8">
        <f>E13/'ref2'!$M$7</f>
        <v>1509.8181818181818</v>
      </c>
    </row>
    <row r="14" spans="1:10" x14ac:dyDescent="0.25">
      <c r="A14" s="8" t="s">
        <v>67</v>
      </c>
      <c r="B14" s="15" t="s">
        <v>27</v>
      </c>
      <c r="C14" s="9">
        <v>140</v>
      </c>
      <c r="D14" s="10">
        <v>2.25</v>
      </c>
      <c r="E14" s="10">
        <f t="shared" si="0"/>
        <v>315</v>
      </c>
      <c r="F14" s="20">
        <f>E14/'ref2'!$M$3</f>
        <v>72.463768115942017</v>
      </c>
      <c r="G14" s="18">
        <f>E14/'ref2'!$M$4</f>
        <v>90.673575129533674</v>
      </c>
      <c r="H14" s="18">
        <f>E14/'ref2'!$M$5</f>
        <v>87.59733036707452</v>
      </c>
      <c r="I14" s="18">
        <f>E14/'ref2'!$M$6</f>
        <v>55.752212389380524</v>
      </c>
      <c r="J14" s="8">
        <f>E14/'ref2'!$M$7</f>
        <v>1145.4545454545453</v>
      </c>
    </row>
    <row r="15" spans="1:10" x14ac:dyDescent="0.25">
      <c r="A15" s="8" t="s">
        <v>68</v>
      </c>
      <c r="B15" s="15" t="s">
        <v>25</v>
      </c>
      <c r="C15" s="9">
        <v>65</v>
      </c>
      <c r="D15" s="10">
        <v>3.75</v>
      </c>
      <c r="E15" s="10">
        <f t="shared" si="0"/>
        <v>243.75</v>
      </c>
      <c r="F15" s="20">
        <f>E15/'ref2'!$M$3</f>
        <v>56.07315389924085</v>
      </c>
      <c r="G15" s="18">
        <f>E15/'ref2'!$M$4</f>
        <v>70.164075993091529</v>
      </c>
      <c r="H15" s="18">
        <f>E15/'ref2'!$M$5</f>
        <v>67.783648498331473</v>
      </c>
      <c r="I15" s="18">
        <f>E15/'ref2'!$M$6</f>
        <v>43.141592920353979</v>
      </c>
      <c r="J15" s="8">
        <f>E15/'ref2'!$M$7</f>
        <v>886.36363636363626</v>
      </c>
    </row>
    <row r="16" spans="1:10" x14ac:dyDescent="0.25">
      <c r="A16" s="8" t="s">
        <v>69</v>
      </c>
      <c r="B16" s="15" t="s">
        <v>27</v>
      </c>
      <c r="C16" s="9">
        <v>74</v>
      </c>
      <c r="D16" s="10">
        <v>9.3000000000000007</v>
      </c>
      <c r="E16" s="10">
        <f t="shared" si="0"/>
        <v>688.2</v>
      </c>
      <c r="F16" s="20">
        <f>E16/'ref2'!$M$3</f>
        <v>158.31608005521048</v>
      </c>
      <c r="G16" s="18">
        <f>E16/'ref2'!$M$4</f>
        <v>198.10017271157167</v>
      </c>
      <c r="H16" s="18">
        <f>E16/'ref2'!$M$5</f>
        <v>191.37931034482759</v>
      </c>
      <c r="I16" s="18">
        <f>E16/'ref2'!$M$6</f>
        <v>121.80530973451327</v>
      </c>
      <c r="J16" s="8">
        <f>E16/'ref2'!$M$7</f>
        <v>2502.5454545454545</v>
      </c>
    </row>
    <row r="17" spans="1:10" x14ac:dyDescent="0.25">
      <c r="A17" s="8" t="s">
        <v>70</v>
      </c>
      <c r="B17" s="15" t="s">
        <v>27</v>
      </c>
      <c r="C17" s="9">
        <v>50</v>
      </c>
      <c r="D17" s="10">
        <v>7.99</v>
      </c>
      <c r="E17" s="10">
        <f t="shared" si="0"/>
        <v>399.5</v>
      </c>
      <c r="F17" s="20">
        <f>E17/'ref2'!$M$3</f>
        <v>91.902461467678847</v>
      </c>
      <c r="G17" s="18">
        <f>E17/'ref2'!$M$4</f>
        <v>114.99712147380541</v>
      </c>
      <c r="H17" s="18">
        <f>E17/'ref2'!$M$5</f>
        <v>111.0956618464961</v>
      </c>
      <c r="I17" s="18">
        <f>E17/'ref2'!$M$6</f>
        <v>70.707964601769902</v>
      </c>
      <c r="J17" s="8">
        <f>E17/'ref2'!$M$7</f>
        <v>1452.7272727272725</v>
      </c>
    </row>
    <row r="18" spans="1:10" x14ac:dyDescent="0.25">
      <c r="A18" s="8" t="s">
        <v>71</v>
      </c>
      <c r="B18" s="16" t="s">
        <v>27</v>
      </c>
      <c r="C18" s="12">
        <v>12</v>
      </c>
      <c r="D18" s="13">
        <v>4.8</v>
      </c>
      <c r="E18" s="10">
        <f t="shared" si="0"/>
        <v>57.599999999999994</v>
      </c>
      <c r="F18" s="20">
        <f>E18/'ref2'!$M$3</f>
        <v>13.250517598343682</v>
      </c>
      <c r="G18" s="18">
        <f>E18/'ref2'!$M$4</f>
        <v>16.580310880829014</v>
      </c>
      <c r="H18" s="18">
        <f>E18/'ref2'!$M$5</f>
        <v>16.017797552836484</v>
      </c>
      <c r="I18" s="18">
        <f>E18/'ref2'!$M$6</f>
        <v>10.194690265486724</v>
      </c>
      <c r="J18" s="8">
        <f>E18/'ref2'!$M$7</f>
        <v>209.45454545454541</v>
      </c>
    </row>
    <row r="19" spans="1:10" x14ac:dyDescent="0.25">
      <c r="A19" s="11" t="s">
        <v>72</v>
      </c>
      <c r="B19" s="16" t="s">
        <v>27</v>
      </c>
      <c r="C19" s="12">
        <v>58</v>
      </c>
      <c r="D19" s="13">
        <v>8.8000000000000007</v>
      </c>
      <c r="E19" s="10">
        <f t="shared" si="0"/>
        <v>510.40000000000003</v>
      </c>
      <c r="F19" s="20">
        <f>E19/'ref2'!$M$3</f>
        <v>117.41430871865654</v>
      </c>
      <c r="G19" s="18">
        <f>E19/'ref2'!$M$4</f>
        <v>146.91997697179045</v>
      </c>
      <c r="H19" s="18">
        <f>E19/'ref2'!$M$5</f>
        <v>141.93548387096774</v>
      </c>
      <c r="I19" s="18">
        <f>E19/'ref2'!$M$6</f>
        <v>90.336283185840713</v>
      </c>
      <c r="J19" s="8">
        <f>E19/'ref2'!$M$7</f>
        <v>1856</v>
      </c>
    </row>
    <row r="20" spans="1:10" ht="15.75" thickBot="1" x14ac:dyDescent="0.3">
      <c r="A20" s="23" t="s">
        <v>73</v>
      </c>
      <c r="B20" s="24" t="s">
        <v>27</v>
      </c>
      <c r="C20" s="25">
        <v>40</v>
      </c>
      <c r="D20" s="26">
        <v>9.1999999999999993</v>
      </c>
      <c r="E20" s="27">
        <f t="shared" si="0"/>
        <v>368</v>
      </c>
      <c r="F20" s="28">
        <f>E20/'ref2'!$M$3</f>
        <v>84.656084656084644</v>
      </c>
      <c r="G20" s="29">
        <f>E20/'ref2'!$M$4</f>
        <v>105.92976396085204</v>
      </c>
      <c r="H20" s="29">
        <f>E20/'ref2'!$M$5</f>
        <v>102.33592880978865</v>
      </c>
      <c r="I20" s="29">
        <f>E20/'ref2'!$M$6</f>
        <v>65.13274336283186</v>
      </c>
      <c r="J20" s="30">
        <f>E20/'ref2'!$M$7</f>
        <v>1338.181818181818</v>
      </c>
    </row>
    <row r="21" spans="1:10" ht="15.75" thickBot="1" x14ac:dyDescent="0.3">
      <c r="A21" s="51" t="s">
        <v>74</v>
      </c>
      <c r="B21" s="52"/>
      <c r="C21" s="52"/>
      <c r="D21" s="52"/>
      <c r="E21" s="37">
        <f t="shared" ref="E21:J21" si="1">SUM(E2:E20)</f>
        <v>12540.850000000002</v>
      </c>
      <c r="F21" s="38">
        <f t="shared" si="1"/>
        <v>2884.9436392914649</v>
      </c>
      <c r="G21" s="39">
        <f t="shared" si="1"/>
        <v>3609.9165227403573</v>
      </c>
      <c r="H21" s="39">
        <f t="shared" si="1"/>
        <v>3487.4443826473853</v>
      </c>
      <c r="I21" s="39">
        <f t="shared" si="1"/>
        <v>2219.6194690265488</v>
      </c>
      <c r="J21" s="40">
        <f t="shared" si="1"/>
        <v>45603.090909090904</v>
      </c>
    </row>
    <row r="22" spans="1:10" x14ac:dyDescent="0.25">
      <c r="A22" s="22"/>
      <c r="B22" s="31"/>
      <c r="C22" s="32"/>
      <c r="D22" s="33"/>
      <c r="E22" s="34"/>
      <c r="F22" s="35"/>
      <c r="G22" s="36"/>
      <c r="H22" s="36"/>
      <c r="I22" s="36"/>
      <c r="J22" s="21"/>
    </row>
  </sheetData>
  <mergeCells count="1">
    <mergeCell ref="A21:D2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1" sqref="H11"/>
    </sheetView>
  </sheetViews>
  <sheetFormatPr defaultRowHeight="15" x14ac:dyDescent="0.25"/>
  <cols>
    <col min="1" max="1" width="5.28515625" customWidth="1"/>
    <col min="2" max="2" width="10" customWidth="1"/>
    <col min="3" max="3" width="14.7109375" customWidth="1"/>
    <col min="4" max="4" width="11.28515625" customWidth="1"/>
    <col min="8" max="8" width="23.5703125" customWidth="1"/>
  </cols>
  <sheetData>
    <row r="1" spans="1:8" ht="14.25" customHeight="1" x14ac:dyDescent="0.25">
      <c r="A1" s="53" t="s">
        <v>84</v>
      </c>
      <c r="B1" s="53" t="s">
        <v>75</v>
      </c>
      <c r="C1" s="53" t="s">
        <v>92</v>
      </c>
      <c r="D1" s="53" t="s">
        <v>76</v>
      </c>
      <c r="E1" s="53"/>
      <c r="F1" s="53"/>
      <c r="G1" s="53"/>
      <c r="H1" s="53" t="s">
        <v>85</v>
      </c>
    </row>
    <row r="2" spans="1:8" x14ac:dyDescent="0.25">
      <c r="A2" s="53"/>
      <c r="B2" s="53"/>
      <c r="C2" s="53"/>
      <c r="D2" s="44" t="s">
        <v>77</v>
      </c>
      <c r="E2" s="44" t="s">
        <v>78</v>
      </c>
      <c r="F2" s="44" t="s">
        <v>79</v>
      </c>
      <c r="G2" s="44" t="s">
        <v>80</v>
      </c>
      <c r="H2" s="53"/>
    </row>
    <row r="3" spans="1:8" ht="18.75" customHeight="1" x14ac:dyDescent="0.25">
      <c r="A3" s="53"/>
      <c r="B3" s="53"/>
      <c r="C3" s="53"/>
      <c r="D3" s="45">
        <v>0.05</v>
      </c>
      <c r="E3" s="45">
        <v>0.08</v>
      </c>
      <c r="F3" s="45">
        <v>0.1</v>
      </c>
      <c r="G3" s="45">
        <v>0.15</v>
      </c>
      <c r="H3" s="53"/>
    </row>
    <row r="4" spans="1:8" ht="14.1" customHeight="1" x14ac:dyDescent="0.25">
      <c r="A4" s="43">
        <v>1</v>
      </c>
      <c r="B4" s="41" t="s">
        <v>86</v>
      </c>
      <c r="C4" s="42">
        <v>1.8</v>
      </c>
      <c r="D4" s="46">
        <f>C4+C4*$D$3</f>
        <v>1.8900000000000001</v>
      </c>
      <c r="E4" s="46">
        <f>D4+D4*$E$3</f>
        <v>2.0411999999999999</v>
      </c>
      <c r="F4" s="46">
        <f>E4+E4*$F$3</f>
        <v>2.24532</v>
      </c>
      <c r="G4" s="46">
        <f>F4+F4*$G$3</f>
        <v>2.5821179999999999</v>
      </c>
      <c r="H4" s="46">
        <f>G4-C4</f>
        <v>0.78211799999999987</v>
      </c>
    </row>
    <row r="5" spans="1:8" ht="14.1" customHeight="1" x14ac:dyDescent="0.25">
      <c r="A5" s="43">
        <v>2</v>
      </c>
      <c r="B5" s="41" t="s">
        <v>81</v>
      </c>
      <c r="C5" s="42">
        <v>2</v>
      </c>
      <c r="D5" s="46">
        <f t="shared" ref="D5:D13" si="0">C5+C5*$D$3</f>
        <v>2.1</v>
      </c>
      <c r="E5" s="46">
        <f t="shared" ref="E5:E13" si="1">D5+D5*$E$3</f>
        <v>2.2680000000000002</v>
      </c>
      <c r="F5" s="46">
        <f t="shared" ref="F5:F13" si="2">E5+E5*$F$3</f>
        <v>2.4948000000000001</v>
      </c>
      <c r="G5" s="46">
        <f t="shared" ref="G5:G13" si="3">F5+F5*$G$3</f>
        <v>2.8690199999999999</v>
      </c>
      <c r="H5" s="46">
        <f t="shared" ref="H5:H13" si="4">G5-C5</f>
        <v>0.8690199999999999</v>
      </c>
    </row>
    <row r="6" spans="1:8" ht="14.1" customHeight="1" x14ac:dyDescent="0.25">
      <c r="A6" s="43">
        <v>3</v>
      </c>
      <c r="B6" s="41" t="s">
        <v>82</v>
      </c>
      <c r="C6" s="42">
        <v>4</v>
      </c>
      <c r="D6" s="46">
        <f t="shared" si="0"/>
        <v>4.2</v>
      </c>
      <c r="E6" s="46">
        <f t="shared" si="1"/>
        <v>4.5360000000000005</v>
      </c>
      <c r="F6" s="46">
        <f t="shared" si="2"/>
        <v>4.9896000000000003</v>
      </c>
      <c r="G6" s="46">
        <f t="shared" si="3"/>
        <v>5.7380399999999998</v>
      </c>
      <c r="H6" s="46">
        <f t="shared" si="4"/>
        <v>1.7380399999999998</v>
      </c>
    </row>
    <row r="7" spans="1:8" ht="14.1" customHeight="1" x14ac:dyDescent="0.25">
      <c r="A7" s="43">
        <v>4</v>
      </c>
      <c r="B7" s="41" t="s">
        <v>90</v>
      </c>
      <c r="C7" s="42">
        <v>3.1</v>
      </c>
      <c r="D7" s="46">
        <f t="shared" si="0"/>
        <v>3.2549999999999999</v>
      </c>
      <c r="E7" s="46">
        <f t="shared" si="1"/>
        <v>3.5154000000000001</v>
      </c>
      <c r="F7" s="46">
        <f t="shared" si="2"/>
        <v>3.86694</v>
      </c>
      <c r="G7" s="46">
        <f t="shared" si="3"/>
        <v>4.4469810000000001</v>
      </c>
      <c r="H7" s="46">
        <f t="shared" si="4"/>
        <v>1.346981</v>
      </c>
    </row>
    <row r="8" spans="1:8" ht="14.1" customHeight="1" x14ac:dyDescent="0.25">
      <c r="A8" s="43">
        <v>5</v>
      </c>
      <c r="B8" s="41" t="s">
        <v>88</v>
      </c>
      <c r="C8" s="42">
        <v>1.3</v>
      </c>
      <c r="D8" s="46">
        <f t="shared" si="0"/>
        <v>1.365</v>
      </c>
      <c r="E8" s="46">
        <f t="shared" si="1"/>
        <v>1.4742</v>
      </c>
      <c r="F8" s="46">
        <f t="shared" si="2"/>
        <v>1.6216200000000001</v>
      </c>
      <c r="G8" s="46">
        <f t="shared" si="3"/>
        <v>1.8648630000000002</v>
      </c>
      <c r="H8" s="46">
        <f t="shared" si="4"/>
        <v>0.56486300000000012</v>
      </c>
    </row>
    <row r="9" spans="1:8" ht="14.1" customHeight="1" x14ac:dyDescent="0.25">
      <c r="A9" s="43">
        <v>6</v>
      </c>
      <c r="B9" s="41" t="s">
        <v>89</v>
      </c>
      <c r="C9" s="42">
        <v>2.4500000000000002</v>
      </c>
      <c r="D9" s="46">
        <f t="shared" si="0"/>
        <v>2.5725000000000002</v>
      </c>
      <c r="E9" s="46">
        <f t="shared" si="1"/>
        <v>2.7783000000000002</v>
      </c>
      <c r="F9" s="46">
        <f t="shared" si="2"/>
        <v>3.0561300000000005</v>
      </c>
      <c r="G9" s="46">
        <f t="shared" si="3"/>
        <v>3.5145495000000007</v>
      </c>
      <c r="H9" s="46">
        <f t="shared" si="4"/>
        <v>1.0645495000000005</v>
      </c>
    </row>
    <row r="10" spans="1:8" ht="14.1" customHeight="1" x14ac:dyDescent="0.25">
      <c r="A10" s="43">
        <v>7</v>
      </c>
      <c r="B10" s="41" t="s">
        <v>83</v>
      </c>
      <c r="C10" s="42">
        <v>13</v>
      </c>
      <c r="D10" s="46">
        <f t="shared" si="0"/>
        <v>13.65</v>
      </c>
      <c r="E10" s="46">
        <f t="shared" si="1"/>
        <v>14.742000000000001</v>
      </c>
      <c r="F10" s="46">
        <f t="shared" si="2"/>
        <v>16.216200000000001</v>
      </c>
      <c r="G10" s="46">
        <f t="shared" si="3"/>
        <v>18.648630000000001</v>
      </c>
      <c r="H10" s="46">
        <f t="shared" si="4"/>
        <v>5.6486300000000007</v>
      </c>
    </row>
    <row r="11" spans="1:8" ht="14.1" customHeight="1" x14ac:dyDescent="0.25">
      <c r="A11" s="43">
        <v>8</v>
      </c>
      <c r="B11" s="41" t="s">
        <v>91</v>
      </c>
      <c r="C11" s="42">
        <v>7</v>
      </c>
      <c r="D11" s="46">
        <f t="shared" si="0"/>
        <v>7.35</v>
      </c>
      <c r="E11" s="46">
        <f t="shared" si="1"/>
        <v>7.9379999999999997</v>
      </c>
      <c r="F11" s="46">
        <f t="shared" si="2"/>
        <v>8.7317999999999998</v>
      </c>
      <c r="G11" s="46">
        <f t="shared" si="3"/>
        <v>10.04157</v>
      </c>
      <c r="H11" s="46">
        <f t="shared" si="4"/>
        <v>3.0415700000000001</v>
      </c>
    </row>
    <row r="12" spans="1:8" ht="14.1" customHeight="1" x14ac:dyDescent="0.25">
      <c r="A12" s="43">
        <v>9</v>
      </c>
      <c r="B12" s="41" t="s">
        <v>32</v>
      </c>
      <c r="C12" s="42">
        <v>22.2</v>
      </c>
      <c r="D12" s="46">
        <f t="shared" si="0"/>
        <v>23.31</v>
      </c>
      <c r="E12" s="46">
        <f t="shared" si="1"/>
        <v>25.174799999999998</v>
      </c>
      <c r="F12" s="46">
        <f t="shared" si="2"/>
        <v>27.692279999999997</v>
      </c>
      <c r="G12" s="46">
        <f t="shared" si="3"/>
        <v>31.846121999999994</v>
      </c>
      <c r="H12" s="46">
        <f t="shared" si="4"/>
        <v>9.6461219999999948</v>
      </c>
    </row>
    <row r="13" spans="1:8" ht="14.1" customHeight="1" x14ac:dyDescent="0.25">
      <c r="A13" s="43">
        <v>10</v>
      </c>
      <c r="B13" s="41" t="s">
        <v>87</v>
      </c>
      <c r="C13" s="42">
        <v>0.35</v>
      </c>
      <c r="D13" s="46">
        <f t="shared" si="0"/>
        <v>0.36749999999999999</v>
      </c>
      <c r="E13" s="46">
        <f t="shared" si="1"/>
        <v>0.39689999999999998</v>
      </c>
      <c r="F13" s="46">
        <f t="shared" si="2"/>
        <v>0.43658999999999998</v>
      </c>
      <c r="G13" s="46">
        <f t="shared" si="3"/>
        <v>0.50207849999999998</v>
      </c>
      <c r="H13" s="46">
        <f t="shared" si="4"/>
        <v>0.15207850000000001</v>
      </c>
    </row>
  </sheetData>
  <mergeCells count="5">
    <mergeCell ref="A1:A3"/>
    <mergeCell ref="B1:B3"/>
    <mergeCell ref="C1:C3"/>
    <mergeCell ref="D1:G1"/>
    <mergeCell ref="H1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ref1</vt:lpstr>
      <vt:lpstr>ref2</vt:lpstr>
      <vt:lpstr>ref3</vt:lpstr>
      <vt:lpstr>ref4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COCO</cp:lastModifiedBy>
  <dcterms:created xsi:type="dcterms:W3CDTF">2014-11-29T05:50:44Z</dcterms:created>
  <dcterms:modified xsi:type="dcterms:W3CDTF">2016-02-14T15:23:27Z</dcterms:modified>
</cp:coreProperties>
</file>