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80" windowHeight="8070"/>
  </bookViews>
  <sheets>
    <sheet name="Foaie1" sheetId="1" r:id="rId1"/>
    <sheet name="Foaie2" sheetId="2" r:id="rId2"/>
    <sheet name="Foaie3" sheetId="3" r:id="rId3"/>
  </sheets>
  <calcPr calcId="125725"/>
</workbook>
</file>

<file path=xl/calcChain.xml><?xml version="1.0" encoding="utf-8"?>
<calcChain xmlns="http://schemas.openxmlformats.org/spreadsheetml/2006/main">
  <c r="I3" i="1"/>
  <c r="I4"/>
  <c r="I5"/>
  <c r="I6"/>
  <c r="I7"/>
  <c r="I8"/>
  <c r="I9"/>
  <c r="I10"/>
  <c r="I11"/>
  <c r="H3"/>
  <c r="H4"/>
  <c r="H5"/>
  <c r="H6"/>
  <c r="H7"/>
  <c r="H8"/>
  <c r="H9"/>
  <c r="H10"/>
  <c r="H11"/>
  <c r="H2"/>
  <c r="I2" s="1"/>
  <c r="E3"/>
  <c r="E4"/>
  <c r="E5"/>
  <c r="E6"/>
  <c r="E7"/>
  <c r="E8"/>
  <c r="E9"/>
  <c r="E10"/>
  <c r="E11"/>
  <c r="E2"/>
  <c r="D2"/>
  <c r="D3"/>
  <c r="D4"/>
  <c r="D5"/>
  <c r="D6"/>
  <c r="D7"/>
  <c r="D8"/>
  <c r="D9"/>
  <c r="D10"/>
  <c r="D11"/>
</calcChain>
</file>

<file path=xl/sharedStrings.xml><?xml version="1.0" encoding="utf-8"?>
<sst xmlns="http://schemas.openxmlformats.org/spreadsheetml/2006/main" count="29" uniqueCount="29">
  <si>
    <t>Nr.crt</t>
  </si>
  <si>
    <t>IMC</t>
  </si>
  <si>
    <t>Nume pacient</t>
  </si>
  <si>
    <t>Data naşterii</t>
  </si>
  <si>
    <t xml:space="preserve">CNP   </t>
  </si>
  <si>
    <t>Sex</t>
  </si>
  <si>
    <t>Pacient 1</t>
  </si>
  <si>
    <t>Pacient 2</t>
  </si>
  <si>
    <t>Pacient 3</t>
  </si>
  <si>
    <t>Pacient 4</t>
  </si>
  <si>
    <t>Pacient 5</t>
  </si>
  <si>
    <t>Pacient 6</t>
  </si>
  <si>
    <t>Pacient 7</t>
  </si>
  <si>
    <t>Pacient 8</t>
  </si>
  <si>
    <t>Pacient 9</t>
  </si>
  <si>
    <t>Pacient 10</t>
  </si>
  <si>
    <t>2870807125314</t>
  </si>
  <si>
    <t>2631216123456</t>
  </si>
  <si>
    <t>1850325324567</t>
  </si>
  <si>
    <t>1611220435678</t>
  </si>
  <si>
    <t>2581011456789</t>
  </si>
  <si>
    <t>1901123345678</t>
  </si>
  <si>
    <t>1820507543785</t>
  </si>
  <si>
    <t>2760408123456</t>
  </si>
  <si>
    <t>2890908875758</t>
  </si>
  <si>
    <t>1720725784547</t>
  </si>
  <si>
    <t>Înălţimea (m)</t>
  </si>
  <si>
    <t>Masa (kg)</t>
  </si>
  <si>
    <t>Organism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</si>
</sst>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9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workbookViewId="0">
      <selection activeCell="D17" sqref="D17"/>
    </sheetView>
  </sheetViews>
  <sheetFormatPr defaultRowHeight="15"/>
  <cols>
    <col min="1" max="1" width="6.5703125" customWidth="1"/>
    <col min="2" max="2" width="13.42578125" customWidth="1"/>
    <col min="3" max="3" width="16.5703125" customWidth="1"/>
    <col min="4" max="4" width="13" customWidth="1"/>
    <col min="5" max="5" width="9.85546875" customWidth="1"/>
    <col min="6" max="6" width="10.7109375" customWidth="1"/>
    <col min="7" max="7" width="8.7109375" customWidth="1"/>
    <col min="9" max="9" width="18.140625" customWidth="1"/>
  </cols>
  <sheetData>
    <row r="1" spans="1:9" s="1" customFormat="1" ht="28.5">
      <c r="A1" s="2" t="s">
        <v>0</v>
      </c>
      <c r="B1" s="2" t="s">
        <v>2</v>
      </c>
      <c r="C1" s="2" t="s">
        <v>4</v>
      </c>
      <c r="D1" s="2" t="s">
        <v>3</v>
      </c>
      <c r="E1" s="2" t="s">
        <v>5</v>
      </c>
      <c r="F1" s="3" t="s">
        <v>26</v>
      </c>
      <c r="G1" s="3" t="s">
        <v>27</v>
      </c>
      <c r="H1" s="2" t="s">
        <v>1</v>
      </c>
      <c r="I1" s="2" t="s">
        <v>28</v>
      </c>
    </row>
    <row r="2" spans="1:9" s="1" customFormat="1" ht="14.25">
      <c r="A2" s="4">
        <v>1</v>
      </c>
      <c r="B2" s="4" t="s">
        <v>6</v>
      </c>
      <c r="C2" s="5" t="s">
        <v>16</v>
      </c>
      <c r="D2" s="4" t="str">
        <f>CONCATENATE(MID(C2,6,2),"/",MID(C2,4,2),"/19",MID(C2,2,2))</f>
        <v>07/08/1987</v>
      </c>
      <c r="E2" s="4" t="str">
        <f>IF(LEFT(C2)="1","masculin","feminin")</f>
        <v>feminin</v>
      </c>
      <c r="F2" s="4">
        <v>1.68</v>
      </c>
      <c r="G2" s="4">
        <v>58</v>
      </c>
      <c r="H2" s="4">
        <f>G2/F2^2</f>
        <v>20.549886621315196</v>
      </c>
      <c r="I2" s="4" t="str">
        <f>IF(H2&lt;18.5,"subponderal",IF(H2&lt;=25,"greutate normala","supraponderal"))</f>
        <v>greutate normala</v>
      </c>
    </row>
    <row r="3" spans="1:9" s="1" customFormat="1" ht="14.25">
      <c r="A3" s="4">
        <v>2</v>
      </c>
      <c r="B3" s="4" t="s">
        <v>7</v>
      </c>
      <c r="C3" s="5" t="s">
        <v>17</v>
      </c>
      <c r="D3" s="4" t="str">
        <f t="shared" ref="D3:D11" si="0">CONCATENATE(MID(C3,6,2),"/",MID(C3,4,2),"/19",MID(C3,2,2))</f>
        <v>16/12/1963</v>
      </c>
      <c r="E3" s="4" t="str">
        <f t="shared" ref="E3:E11" si="1">IF(LEFT(C3)="1","masculin","feminin")</f>
        <v>feminin</v>
      </c>
      <c r="F3" s="4">
        <v>1.73</v>
      </c>
      <c r="G3" s="4">
        <v>69</v>
      </c>
      <c r="H3" s="4">
        <f t="shared" ref="H3:H11" si="2">G3/F3^2</f>
        <v>23.054562464499313</v>
      </c>
      <c r="I3" s="4" t="str">
        <f t="shared" ref="I3:I11" si="3">IF(H3&lt;18.5,"subponderal",IF(H3&lt;=25,"greutate normala","supraponderal"))</f>
        <v>greutate normala</v>
      </c>
    </row>
    <row r="4" spans="1:9" s="1" customFormat="1" ht="14.25">
      <c r="A4" s="4">
        <v>3</v>
      </c>
      <c r="B4" s="4" t="s">
        <v>8</v>
      </c>
      <c r="C4" s="5" t="s">
        <v>18</v>
      </c>
      <c r="D4" s="4" t="str">
        <f t="shared" si="0"/>
        <v>25/03/1985</v>
      </c>
      <c r="E4" s="4" t="str">
        <f t="shared" si="1"/>
        <v>masculin</v>
      </c>
      <c r="F4" s="4">
        <v>1.87</v>
      </c>
      <c r="G4" s="4">
        <v>80</v>
      </c>
      <c r="H4" s="4">
        <f t="shared" si="2"/>
        <v>22.877405702193368</v>
      </c>
      <c r="I4" s="4" t="str">
        <f t="shared" si="3"/>
        <v>greutate normala</v>
      </c>
    </row>
    <row r="5" spans="1:9" s="1" customFormat="1" ht="14.25">
      <c r="A5" s="4">
        <v>4</v>
      </c>
      <c r="B5" s="4" t="s">
        <v>9</v>
      </c>
      <c r="C5" s="5" t="s">
        <v>19</v>
      </c>
      <c r="D5" s="4" t="str">
        <f t="shared" si="0"/>
        <v>20/12/1961</v>
      </c>
      <c r="E5" s="4" t="str">
        <f t="shared" si="1"/>
        <v>masculin</v>
      </c>
      <c r="F5" s="4">
        <v>1.92</v>
      </c>
      <c r="G5" s="4">
        <v>105</v>
      </c>
      <c r="H5" s="4">
        <f t="shared" si="2"/>
        <v>28.483072916666668</v>
      </c>
      <c r="I5" s="4" t="str">
        <f t="shared" si="3"/>
        <v>supraponderal</v>
      </c>
    </row>
    <row r="6" spans="1:9" s="1" customFormat="1" ht="14.25">
      <c r="A6" s="4">
        <v>5</v>
      </c>
      <c r="B6" s="4" t="s">
        <v>10</v>
      </c>
      <c r="C6" s="5" t="s">
        <v>20</v>
      </c>
      <c r="D6" s="4" t="str">
        <f t="shared" si="0"/>
        <v>11/10/1958</v>
      </c>
      <c r="E6" s="4" t="str">
        <f t="shared" si="1"/>
        <v>feminin</v>
      </c>
      <c r="F6" s="4">
        <v>1.56</v>
      </c>
      <c r="G6" s="4">
        <v>46</v>
      </c>
      <c r="H6" s="4">
        <f t="shared" si="2"/>
        <v>18.902038132807363</v>
      </c>
      <c r="I6" s="4" t="str">
        <f t="shared" si="3"/>
        <v>greutate normala</v>
      </c>
    </row>
    <row r="7" spans="1:9" s="1" customFormat="1" ht="14.25">
      <c r="A7" s="4">
        <v>6</v>
      </c>
      <c r="B7" s="4" t="s">
        <v>11</v>
      </c>
      <c r="C7" s="5" t="s">
        <v>21</v>
      </c>
      <c r="D7" s="4" t="str">
        <f t="shared" si="0"/>
        <v>23/11/1990</v>
      </c>
      <c r="E7" s="4" t="str">
        <f t="shared" si="1"/>
        <v>masculin</v>
      </c>
      <c r="F7" s="4">
        <v>1.86</v>
      </c>
      <c r="G7" s="4">
        <v>75</v>
      </c>
      <c r="H7" s="4">
        <f t="shared" si="2"/>
        <v>21.678806798473808</v>
      </c>
      <c r="I7" s="4" t="str">
        <f t="shared" si="3"/>
        <v>greutate normala</v>
      </c>
    </row>
    <row r="8" spans="1:9" s="1" customFormat="1" ht="14.25">
      <c r="A8" s="4">
        <v>7</v>
      </c>
      <c r="B8" s="4" t="s">
        <v>12</v>
      </c>
      <c r="C8" s="5" t="s">
        <v>22</v>
      </c>
      <c r="D8" s="4" t="str">
        <f t="shared" si="0"/>
        <v>07/05/1982</v>
      </c>
      <c r="E8" s="4" t="str">
        <f t="shared" si="1"/>
        <v>masculin</v>
      </c>
      <c r="F8" s="4">
        <v>1.75</v>
      </c>
      <c r="G8" s="4">
        <v>82</v>
      </c>
      <c r="H8" s="4">
        <f t="shared" si="2"/>
        <v>26.775510204081634</v>
      </c>
      <c r="I8" s="4" t="str">
        <f t="shared" si="3"/>
        <v>supraponderal</v>
      </c>
    </row>
    <row r="9" spans="1:9" s="1" customFormat="1" ht="14.25">
      <c r="A9" s="4">
        <v>8</v>
      </c>
      <c r="B9" s="4" t="s">
        <v>13</v>
      </c>
      <c r="C9" s="5" t="s">
        <v>23</v>
      </c>
      <c r="D9" s="4" t="str">
        <f t="shared" si="0"/>
        <v>08/04/1976</v>
      </c>
      <c r="E9" s="4" t="str">
        <f t="shared" si="1"/>
        <v>feminin</v>
      </c>
      <c r="F9" s="4">
        <v>1.62</v>
      </c>
      <c r="G9" s="4">
        <v>69</v>
      </c>
      <c r="H9" s="4">
        <f t="shared" si="2"/>
        <v>26.291723822588015</v>
      </c>
      <c r="I9" s="4" t="str">
        <f t="shared" si="3"/>
        <v>supraponderal</v>
      </c>
    </row>
    <row r="10" spans="1:9" s="1" customFormat="1" ht="14.25">
      <c r="A10" s="4">
        <v>9</v>
      </c>
      <c r="B10" s="4" t="s">
        <v>14</v>
      </c>
      <c r="C10" s="5" t="s">
        <v>24</v>
      </c>
      <c r="D10" s="4" t="str">
        <f t="shared" si="0"/>
        <v>08/09/1989</v>
      </c>
      <c r="E10" s="4" t="str">
        <f t="shared" si="1"/>
        <v>feminin</v>
      </c>
      <c r="F10" s="4">
        <v>1.72</v>
      </c>
      <c r="G10" s="4">
        <v>56</v>
      </c>
      <c r="H10" s="4">
        <f t="shared" si="2"/>
        <v>18.92915089237426</v>
      </c>
      <c r="I10" s="4" t="str">
        <f t="shared" si="3"/>
        <v>greutate normala</v>
      </c>
    </row>
    <row r="11" spans="1:9" s="1" customFormat="1" ht="14.25">
      <c r="A11" s="4">
        <v>10</v>
      </c>
      <c r="B11" s="4" t="s">
        <v>15</v>
      </c>
      <c r="C11" s="5" t="s">
        <v>25</v>
      </c>
      <c r="D11" s="4" t="str">
        <f t="shared" si="0"/>
        <v>25/07/1972</v>
      </c>
      <c r="E11" s="4" t="str">
        <f t="shared" si="1"/>
        <v>masculin</v>
      </c>
      <c r="F11" s="4">
        <v>1.85</v>
      </c>
      <c r="G11" s="4">
        <v>89</v>
      </c>
      <c r="H11" s="4">
        <f t="shared" si="2"/>
        <v>26.004382761139514</v>
      </c>
      <c r="I11" s="4" t="str">
        <f t="shared" si="3"/>
        <v>supraponderal</v>
      </c>
    </row>
    <row r="12" spans="1:9" s="1" customFormat="1" ht="14.25"/>
  </sheetData>
  <pageMargins left="0.7" right="0.7" top="0.75" bottom="0.75" header="0.3" footer="0.3"/>
  <pageSetup orientation="portrait" horizontalDpi="0" verticalDpi="0" r:id="rId1"/>
  <ignoredErrors>
    <ignoredError sqref="C2:C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</dc:creator>
  <cp:lastModifiedBy>42</cp:lastModifiedBy>
  <dcterms:created xsi:type="dcterms:W3CDTF">2014-11-29T21:34:36Z</dcterms:created>
  <dcterms:modified xsi:type="dcterms:W3CDTF">2014-11-29T22:39:38Z</dcterms:modified>
</cp:coreProperties>
</file>