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 tabRatio="678" activeTab="8"/>
  </bookViews>
  <sheets>
    <sheet name="ULP" sheetId="1" r:id="rId1"/>
    <sheet name="CL" sheetId="2" r:id="rId2"/>
    <sheet name="Len" sheetId="3" r:id="rId3"/>
    <sheet name="FIND-MID" sheetId="4" r:id="rId4"/>
    <sheet name="Average" sheetId="5" r:id="rId5"/>
    <sheet name="MIN-MAX" sheetId="6" r:id="rId6"/>
    <sheet name="COUNT" sheetId="7" r:id="rId7"/>
    <sheet name="COUNTIF" sheetId="8" r:id="rId8"/>
    <sheet name="Foaie4" sheetId="9" r:id="rId9"/>
  </sheets>
  <calcPr calcId="145621"/>
</workbook>
</file>

<file path=xl/calcChain.xml><?xml version="1.0" encoding="utf-8"?>
<calcChain xmlns="http://schemas.openxmlformats.org/spreadsheetml/2006/main">
  <c r="F18" i="9" l="1"/>
  <c r="F17" i="9"/>
  <c r="E18" i="9"/>
  <c r="E17" i="9"/>
  <c r="F16" i="9"/>
  <c r="B18" i="9"/>
  <c r="B17" i="9"/>
  <c r="B16" i="9"/>
  <c r="E16" i="9"/>
  <c r="D18" i="9"/>
  <c r="D17" i="9"/>
  <c r="D16" i="9"/>
  <c r="G16" i="9" s="1"/>
  <c r="C18" i="9"/>
  <c r="G18" i="9" s="1"/>
  <c r="C16" i="9"/>
  <c r="C17" i="9"/>
  <c r="G17" i="9" s="1"/>
  <c r="C18" i="8"/>
  <c r="C17" i="8"/>
  <c r="B18" i="8"/>
  <c r="B17" i="8"/>
  <c r="E13" i="9"/>
  <c r="E12" i="9"/>
  <c r="E11" i="9"/>
  <c r="E10" i="9"/>
  <c r="E9" i="9"/>
  <c r="E8" i="9"/>
  <c r="E7" i="9"/>
  <c r="E6" i="9"/>
  <c r="E5" i="9"/>
  <c r="E4" i="9"/>
  <c r="E3" i="9"/>
  <c r="E2" i="9"/>
  <c r="F19" i="9" s="1"/>
  <c r="C16" i="8"/>
  <c r="B16" i="8"/>
  <c r="E13" i="8"/>
  <c r="E12" i="8"/>
  <c r="E11" i="8"/>
  <c r="E10" i="8"/>
  <c r="E9" i="8"/>
  <c r="E8" i="8"/>
  <c r="E7" i="8"/>
  <c r="E6" i="8"/>
  <c r="E5" i="8"/>
  <c r="E4" i="8"/>
  <c r="E3" i="8"/>
  <c r="E2" i="8"/>
  <c r="C19" i="8" s="1"/>
  <c r="C18" i="7"/>
  <c r="B18" i="7"/>
  <c r="C17" i="7"/>
  <c r="B17" i="7"/>
  <c r="C16" i="7"/>
  <c r="B16" i="7"/>
  <c r="G2" i="7"/>
  <c r="E13" i="7"/>
  <c r="E11" i="7"/>
  <c r="E10" i="7"/>
  <c r="E8" i="7"/>
  <c r="E5" i="7"/>
  <c r="E4" i="7"/>
  <c r="E2" i="7"/>
  <c r="I2" i="7" s="1"/>
  <c r="C19" i="6"/>
  <c r="C18" i="6"/>
  <c r="C17" i="6"/>
  <c r="B19" i="6"/>
  <c r="B18" i="6"/>
  <c r="B17" i="6"/>
  <c r="E13" i="6"/>
  <c r="E12" i="6"/>
  <c r="E11" i="6"/>
  <c r="E10" i="6"/>
  <c r="E9" i="6"/>
  <c r="E8" i="6"/>
  <c r="E7" i="6"/>
  <c r="E6" i="6"/>
  <c r="E5" i="6"/>
  <c r="E4" i="6"/>
  <c r="E3" i="6"/>
  <c r="E2" i="6"/>
  <c r="C20" i="6" s="1"/>
  <c r="B17" i="5"/>
  <c r="B16" i="5"/>
  <c r="B15" i="5"/>
  <c r="E3" i="5"/>
  <c r="E4" i="5"/>
  <c r="E5" i="5"/>
  <c r="E6" i="5"/>
  <c r="E7" i="5"/>
  <c r="E8" i="5"/>
  <c r="E9" i="5"/>
  <c r="E10" i="5"/>
  <c r="E11" i="5"/>
  <c r="E12" i="5"/>
  <c r="E13" i="5"/>
  <c r="E2" i="5"/>
  <c r="B18" i="5" s="1"/>
  <c r="D3" i="4"/>
  <c r="D4" i="4"/>
  <c r="D5" i="4"/>
  <c r="D6" i="4"/>
  <c r="D2" i="4"/>
  <c r="B2" i="4"/>
  <c r="B3" i="4"/>
  <c r="B4" i="4"/>
  <c r="C4" i="4" s="1"/>
  <c r="B5" i="4"/>
  <c r="B6" i="4"/>
  <c r="C6" i="4" s="1"/>
  <c r="C2" i="4"/>
  <c r="C3" i="4"/>
  <c r="C5" i="4"/>
  <c r="D3" i="3"/>
  <c r="D4" i="3"/>
  <c r="D5" i="3"/>
  <c r="D6" i="3"/>
  <c r="D2" i="3"/>
  <c r="C2" i="2"/>
  <c r="E2" i="2"/>
  <c r="C3" i="2"/>
  <c r="E3" i="2" s="1"/>
  <c r="C4" i="2"/>
  <c r="E4" i="2" s="1"/>
  <c r="C5" i="2"/>
  <c r="E5" i="2" s="1"/>
  <c r="C6" i="2"/>
  <c r="E6" i="2" s="1"/>
  <c r="E2" i="1"/>
  <c r="F2" i="1"/>
  <c r="G2" i="1"/>
  <c r="H2" i="1"/>
  <c r="E3" i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H2" i="7" l="1"/>
  <c r="B19" i="8"/>
  <c r="B19" i="9"/>
  <c r="E19" i="9"/>
  <c r="B20" i="6"/>
  <c r="C19" i="9"/>
  <c r="D19" i="9"/>
  <c r="G19" i="9" l="1"/>
</calcChain>
</file>

<file path=xl/sharedStrings.xml><?xml version="1.0" encoding="utf-8"?>
<sst xmlns="http://schemas.openxmlformats.org/spreadsheetml/2006/main" count="195" uniqueCount="96">
  <si>
    <t>Numele</t>
  </si>
  <si>
    <t>Iniţiala tatălui</t>
  </si>
  <si>
    <t>Prenume</t>
  </si>
  <si>
    <t>CNP</t>
  </si>
  <si>
    <t>pop</t>
  </si>
  <si>
    <t>v</t>
  </si>
  <si>
    <t>mihai</t>
  </si>
  <si>
    <t>avram</t>
  </si>
  <si>
    <t>p</t>
  </si>
  <si>
    <t>adela</t>
  </si>
  <si>
    <t>iancu</t>
  </si>
  <si>
    <t>a</t>
  </si>
  <si>
    <t>dumitru</t>
  </si>
  <si>
    <t>c</t>
  </si>
  <si>
    <t>veronica</t>
  </si>
  <si>
    <t>albu</t>
  </si>
  <si>
    <t>s</t>
  </si>
  <si>
    <t>gheorghe</t>
  </si>
  <si>
    <t>Funcţia</t>
  </si>
  <si>
    <t>ECONOMIST</t>
  </si>
  <si>
    <t>MANAGER</t>
  </si>
  <si>
    <t>INGINER</t>
  </si>
  <si>
    <t>ASISTENT</t>
  </si>
  <si>
    <t>MEDIC</t>
  </si>
  <si>
    <t>Pop</t>
  </si>
  <si>
    <t>Avram</t>
  </si>
  <si>
    <t>Iancu</t>
  </si>
  <si>
    <t>Dumitru</t>
  </si>
  <si>
    <t>Albu</t>
  </si>
  <si>
    <t>Mihai</t>
  </si>
  <si>
    <t>Adela</t>
  </si>
  <si>
    <t>Vasile</t>
  </si>
  <si>
    <t>Veronica</t>
  </si>
  <si>
    <t>Gheorghe</t>
  </si>
  <si>
    <t>vasile</t>
  </si>
  <si>
    <t>Prenumele tatălui</t>
  </si>
  <si>
    <t>Paul</t>
  </si>
  <si>
    <t>Alexandru</t>
  </si>
  <si>
    <t>Călin</t>
  </si>
  <si>
    <t>Sandu</t>
  </si>
  <si>
    <t>Numele, iniţ.tată, prenumele</t>
  </si>
  <si>
    <t>1750605348734</t>
  </si>
  <si>
    <t>28412126378295</t>
  </si>
  <si>
    <t>158 0921436583</t>
  </si>
  <si>
    <t>2750605348734</t>
  </si>
  <si>
    <t>1951112437645</t>
  </si>
  <si>
    <t>Nr.caractere CNP</t>
  </si>
  <si>
    <t>Numele şi Prenumele</t>
  </si>
  <si>
    <t>Pop Mihai</t>
  </si>
  <si>
    <t>Avram Adela</t>
  </si>
  <si>
    <t>Iancu Vasile</t>
  </si>
  <si>
    <t>Dumitru Călin</t>
  </si>
  <si>
    <t>Albu Sandu</t>
  </si>
  <si>
    <t>Prenumele</t>
  </si>
  <si>
    <t>Unde s-a găsit spaţiu</t>
  </si>
  <si>
    <t xml:space="preserve">Pop </t>
  </si>
  <si>
    <t>Nume prenume cursant</t>
  </si>
  <si>
    <t>Nota proba practică</t>
  </si>
  <si>
    <t>Nota proba scrisă</t>
  </si>
  <si>
    <t>Nota proba orală</t>
  </si>
  <si>
    <t>Vlad Angela</t>
  </si>
  <si>
    <t>Radu Sorin</t>
  </si>
  <si>
    <t>Dan Mihai</t>
  </si>
  <si>
    <t>Oprea Cristina</t>
  </si>
  <si>
    <t>Gabor Raluca</t>
  </si>
  <si>
    <t>Simon Eugenia</t>
  </si>
  <si>
    <t>Marcu Alexandru</t>
  </si>
  <si>
    <t>Dumitru Ioana</t>
  </si>
  <si>
    <t>Stroie Gabriel</t>
  </si>
  <si>
    <t>Pop Amalia</t>
  </si>
  <si>
    <t>Crişan Dorin</t>
  </si>
  <si>
    <t>Albu Mihaela</t>
  </si>
  <si>
    <t>Nota examen</t>
  </si>
  <si>
    <t>Media proba practică</t>
  </si>
  <si>
    <t>Media proba scrisă</t>
  </si>
  <si>
    <t>Media proba orală</t>
  </si>
  <si>
    <t>Media examen</t>
  </si>
  <si>
    <t>Proba practică</t>
  </si>
  <si>
    <t>Proba scrisă</t>
  </si>
  <si>
    <t>Proba orală</t>
  </si>
  <si>
    <t>Cea mai mica notă</t>
  </si>
  <si>
    <t>Cea mai mare notă</t>
  </si>
  <si>
    <t>Nr. cursanţi prezenţi</t>
  </si>
  <si>
    <t>Nr cursanţi absenţi</t>
  </si>
  <si>
    <t>TOTAL cursanţi</t>
  </si>
  <si>
    <t>Prezenţi</t>
  </si>
  <si>
    <t>Absenţi</t>
  </si>
  <si>
    <t>Examen</t>
  </si>
  <si>
    <t>Note de 10</t>
  </si>
  <si>
    <t>Nr.  note mai mari de 8</t>
  </si>
  <si>
    <t>Note între 5 şi 5.99</t>
  </si>
  <si>
    <t>Note între 6 şi 6.99</t>
  </si>
  <si>
    <t>Note între 7 şi 7.99</t>
  </si>
  <si>
    <t>Note între 8 şi 8.99</t>
  </si>
  <si>
    <t>Note între 9 şi 10</t>
  </si>
  <si>
    <t>TOTAL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</si>
</sst>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Border="1"/>
    <xf numFmtId="0" fontId="1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" sqref="E3"/>
    </sheetView>
  </sheetViews>
  <sheetFormatPr defaultRowHeight="15" x14ac:dyDescent="0.25"/>
  <cols>
    <col min="1" max="1" width="14" customWidth="1"/>
    <col min="3" max="3" width="10.7109375" customWidth="1"/>
    <col min="4" max="4" width="13" customWidth="1"/>
    <col min="5" max="5" width="11.28515625" customWidth="1"/>
    <col min="7" max="7" width="9.85546875" customWidth="1"/>
    <col min="8" max="8" width="11" customWidth="1"/>
  </cols>
  <sheetData>
    <row r="1" spans="1:8" ht="31.5" x14ac:dyDescent="0.25">
      <c r="A1" s="1" t="s">
        <v>0</v>
      </c>
      <c r="B1" s="2" t="s">
        <v>1</v>
      </c>
      <c r="C1" s="1" t="s">
        <v>2</v>
      </c>
      <c r="D1" s="1" t="s">
        <v>18</v>
      </c>
      <c r="E1" s="1" t="s">
        <v>0</v>
      </c>
      <c r="F1" s="2" t="s">
        <v>1</v>
      </c>
      <c r="G1" s="1" t="s">
        <v>2</v>
      </c>
      <c r="H1" s="1" t="s">
        <v>18</v>
      </c>
    </row>
    <row r="2" spans="1:8" ht="15.75" x14ac:dyDescent="0.25">
      <c r="A2" s="3" t="s">
        <v>4</v>
      </c>
      <c r="B2" s="3" t="s">
        <v>5</v>
      </c>
      <c r="C2" s="3" t="s">
        <v>6</v>
      </c>
      <c r="D2" s="3" t="s">
        <v>19</v>
      </c>
      <c r="E2" s="4" t="str">
        <f>UPPER(A2)</f>
        <v>POP</v>
      </c>
      <c r="F2" s="4" t="str">
        <f>UPPER(B2)</f>
        <v>V</v>
      </c>
      <c r="G2" s="4" t="str">
        <f>PROPER(C2)</f>
        <v>Mihai</v>
      </c>
      <c r="H2" s="4" t="str">
        <f>LOWER(D2)</f>
        <v>economist</v>
      </c>
    </row>
    <row r="3" spans="1:8" ht="15.75" x14ac:dyDescent="0.25">
      <c r="A3" s="3" t="s">
        <v>7</v>
      </c>
      <c r="B3" s="3" t="s">
        <v>8</v>
      </c>
      <c r="C3" s="3" t="s">
        <v>9</v>
      </c>
      <c r="D3" s="3" t="s">
        <v>20</v>
      </c>
      <c r="E3" s="4" t="str">
        <f t="shared" ref="E3:E6" si="0">UPPER(A3)</f>
        <v>AVRAM</v>
      </c>
      <c r="F3" s="4" t="str">
        <f t="shared" ref="F3:F6" si="1">UPPER(B3)</f>
        <v>P</v>
      </c>
      <c r="G3" s="4" t="str">
        <f t="shared" ref="G3:G6" si="2">PROPER(C3)</f>
        <v>Adela</v>
      </c>
      <c r="H3" s="4" t="str">
        <f t="shared" ref="H3:H6" si="3">LOWER(D3)</f>
        <v>manager</v>
      </c>
    </row>
    <row r="4" spans="1:8" ht="15.75" x14ac:dyDescent="0.25">
      <c r="A4" s="3" t="s">
        <v>10</v>
      </c>
      <c r="B4" s="3" t="s">
        <v>11</v>
      </c>
      <c r="C4" s="3" t="s">
        <v>34</v>
      </c>
      <c r="D4" s="3" t="s">
        <v>21</v>
      </c>
      <c r="E4" s="4" t="str">
        <f t="shared" si="0"/>
        <v>IANCU</v>
      </c>
      <c r="F4" s="4" t="str">
        <f t="shared" si="1"/>
        <v>A</v>
      </c>
      <c r="G4" s="4" t="str">
        <f t="shared" si="2"/>
        <v>Vasile</v>
      </c>
      <c r="H4" s="4" t="str">
        <f t="shared" si="3"/>
        <v>inginer</v>
      </c>
    </row>
    <row r="5" spans="1:8" ht="15.75" x14ac:dyDescent="0.25">
      <c r="A5" s="3" t="s">
        <v>12</v>
      </c>
      <c r="B5" s="3" t="s">
        <v>13</v>
      </c>
      <c r="C5" s="3" t="s">
        <v>14</v>
      </c>
      <c r="D5" s="3" t="s">
        <v>22</v>
      </c>
      <c r="E5" s="4" t="str">
        <f t="shared" si="0"/>
        <v>DUMITRU</v>
      </c>
      <c r="F5" s="4" t="str">
        <f t="shared" si="1"/>
        <v>C</v>
      </c>
      <c r="G5" s="4" t="str">
        <f t="shared" si="2"/>
        <v>Veronica</v>
      </c>
      <c r="H5" s="4" t="str">
        <f t="shared" si="3"/>
        <v>asistent</v>
      </c>
    </row>
    <row r="6" spans="1:8" ht="15.75" x14ac:dyDescent="0.25">
      <c r="A6" s="3" t="s">
        <v>15</v>
      </c>
      <c r="B6" s="3" t="s">
        <v>16</v>
      </c>
      <c r="C6" s="3" t="s">
        <v>17</v>
      </c>
      <c r="D6" s="3" t="s">
        <v>23</v>
      </c>
      <c r="E6" s="4" t="str">
        <f t="shared" si="0"/>
        <v>ALBU</v>
      </c>
      <c r="F6" s="4" t="str">
        <f t="shared" si="1"/>
        <v>S</v>
      </c>
      <c r="G6" s="4" t="str">
        <f t="shared" si="2"/>
        <v>Gheorghe</v>
      </c>
      <c r="H6" s="4" t="str">
        <f t="shared" si="3"/>
        <v>medic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23" sqref="F23"/>
    </sheetView>
  </sheetViews>
  <sheetFormatPr defaultRowHeight="15" x14ac:dyDescent="0.25"/>
  <cols>
    <col min="1" max="1" width="10.28515625" customWidth="1"/>
    <col min="2" max="2" width="12.5703125" customWidth="1"/>
    <col min="3" max="3" width="9.85546875" customWidth="1"/>
    <col min="4" max="4" width="11.7109375" customWidth="1"/>
    <col min="5" max="5" width="29.7109375" customWidth="1"/>
  </cols>
  <sheetData>
    <row r="1" spans="1:5" ht="31.5" x14ac:dyDescent="0.25">
      <c r="A1" s="1" t="s">
        <v>0</v>
      </c>
      <c r="B1" s="2" t="s">
        <v>35</v>
      </c>
      <c r="C1" s="2" t="s">
        <v>1</v>
      </c>
      <c r="D1" s="1" t="s">
        <v>2</v>
      </c>
      <c r="E1" s="5" t="s">
        <v>40</v>
      </c>
    </row>
    <row r="2" spans="1:5" ht="15.75" x14ac:dyDescent="0.25">
      <c r="A2" s="3" t="s">
        <v>55</v>
      </c>
      <c r="B2" s="3" t="s">
        <v>31</v>
      </c>
      <c r="C2" s="3" t="str">
        <f>LEFT(B2,1)</f>
        <v>V</v>
      </c>
      <c r="D2" s="3" t="s">
        <v>29</v>
      </c>
      <c r="E2" s="4" t="str">
        <f>CONCATENATE(A2,C2,D2)</f>
        <v>Pop VMihai</v>
      </c>
    </row>
    <row r="3" spans="1:5" ht="15.75" x14ac:dyDescent="0.25">
      <c r="A3" s="3" t="s">
        <v>25</v>
      </c>
      <c r="B3" s="3" t="s">
        <v>36</v>
      </c>
      <c r="C3" s="3" t="str">
        <f t="shared" ref="C3:C6" si="0">LEFT(B3,1)</f>
        <v>P</v>
      </c>
      <c r="D3" s="3" t="s">
        <v>30</v>
      </c>
      <c r="E3" s="4" t="str">
        <f t="shared" ref="E3:E6" si="1">CONCATENATE(A3,C3,D3)</f>
        <v>AvramPAdela</v>
      </c>
    </row>
    <row r="4" spans="1:5" ht="15.75" x14ac:dyDescent="0.25">
      <c r="A4" s="3" t="s">
        <v>26</v>
      </c>
      <c r="B4" s="3" t="s">
        <v>37</v>
      </c>
      <c r="C4" s="3" t="str">
        <f t="shared" si="0"/>
        <v>A</v>
      </c>
      <c r="D4" s="3" t="s">
        <v>31</v>
      </c>
      <c r="E4" s="4" t="str">
        <f t="shared" si="1"/>
        <v>IancuAVasile</v>
      </c>
    </row>
    <row r="5" spans="1:5" ht="15.75" x14ac:dyDescent="0.25">
      <c r="A5" s="3" t="s">
        <v>27</v>
      </c>
      <c r="B5" s="3" t="s">
        <v>38</v>
      </c>
      <c r="C5" s="3" t="str">
        <f t="shared" si="0"/>
        <v>C</v>
      </c>
      <c r="D5" s="3" t="s">
        <v>32</v>
      </c>
      <c r="E5" s="4" t="str">
        <f t="shared" si="1"/>
        <v>DumitruCVeronica</v>
      </c>
    </row>
    <row r="6" spans="1:5" ht="15.75" x14ac:dyDescent="0.25">
      <c r="A6" s="3" t="s">
        <v>28</v>
      </c>
      <c r="B6" s="3" t="s">
        <v>39</v>
      </c>
      <c r="C6" s="3" t="str">
        <f t="shared" si="0"/>
        <v>S</v>
      </c>
      <c r="D6" s="3" t="s">
        <v>33</v>
      </c>
      <c r="E6" s="4" t="str">
        <f t="shared" si="1"/>
        <v>AlbuSGheorghe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4" sqref="D24"/>
    </sheetView>
  </sheetViews>
  <sheetFormatPr defaultRowHeight="15" x14ac:dyDescent="0.25"/>
  <cols>
    <col min="1" max="2" width="11.140625" customWidth="1"/>
    <col min="3" max="3" width="18.42578125" customWidth="1"/>
    <col min="4" max="4" width="12.140625" customWidth="1"/>
  </cols>
  <sheetData>
    <row r="1" spans="1:4" ht="30" x14ac:dyDescent="0.25">
      <c r="A1" s="1" t="s">
        <v>0</v>
      </c>
      <c r="B1" s="1" t="s">
        <v>2</v>
      </c>
      <c r="C1" s="5" t="s">
        <v>3</v>
      </c>
      <c r="D1" s="7" t="s">
        <v>46</v>
      </c>
    </row>
    <row r="2" spans="1:4" ht="15.75" x14ac:dyDescent="0.25">
      <c r="A2" s="3" t="s">
        <v>24</v>
      </c>
      <c r="B2" s="3" t="s">
        <v>29</v>
      </c>
      <c r="C2" s="6" t="s">
        <v>41</v>
      </c>
      <c r="D2" s="4">
        <f>LEN(C2)</f>
        <v>13</v>
      </c>
    </row>
    <row r="3" spans="1:4" ht="15.75" x14ac:dyDescent="0.25">
      <c r="A3" s="3" t="s">
        <v>25</v>
      </c>
      <c r="B3" s="3" t="s">
        <v>30</v>
      </c>
      <c r="C3" s="6" t="s">
        <v>42</v>
      </c>
      <c r="D3" s="4">
        <f t="shared" ref="D3:D6" si="0">LEN(C3)</f>
        <v>14</v>
      </c>
    </row>
    <row r="4" spans="1:4" ht="15.75" x14ac:dyDescent="0.25">
      <c r="A4" s="3" t="s">
        <v>26</v>
      </c>
      <c r="B4" s="3" t="s">
        <v>31</v>
      </c>
      <c r="C4" s="6" t="s">
        <v>43</v>
      </c>
      <c r="D4" s="4">
        <f t="shared" si="0"/>
        <v>14</v>
      </c>
    </row>
    <row r="5" spans="1:4" ht="15.75" x14ac:dyDescent="0.25">
      <c r="A5" s="3" t="s">
        <v>27</v>
      </c>
      <c r="B5" s="3" t="s">
        <v>32</v>
      </c>
      <c r="C5" s="6" t="s">
        <v>44</v>
      </c>
      <c r="D5" s="4">
        <f t="shared" si="0"/>
        <v>13</v>
      </c>
    </row>
    <row r="6" spans="1:4" ht="15.75" x14ac:dyDescent="0.25">
      <c r="A6" s="3" t="s">
        <v>28</v>
      </c>
      <c r="B6" s="3" t="s">
        <v>33</v>
      </c>
      <c r="C6" s="6" t="s">
        <v>45</v>
      </c>
      <c r="D6" s="4">
        <f t="shared" si="0"/>
        <v>13</v>
      </c>
    </row>
  </sheetData>
  <pageMargins left="0.7" right="0.7" top="0.75" bottom="0.75" header="0.3" footer="0.3"/>
  <ignoredErrors>
    <ignoredError sqref="C2:C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3" sqref="D13"/>
    </sheetView>
  </sheetViews>
  <sheetFormatPr defaultRowHeight="15" x14ac:dyDescent="0.25"/>
  <cols>
    <col min="1" max="1" width="25.140625" customWidth="1"/>
    <col min="2" max="2" width="24.42578125" customWidth="1"/>
    <col min="3" max="3" width="16.140625" customWidth="1"/>
    <col min="4" max="4" width="14.28515625" customWidth="1"/>
  </cols>
  <sheetData>
    <row r="1" spans="1:4" s="10" customFormat="1" ht="15.75" x14ac:dyDescent="0.25">
      <c r="A1" s="9" t="s">
        <v>47</v>
      </c>
      <c r="B1" s="9" t="s">
        <v>54</v>
      </c>
      <c r="C1" s="9" t="s">
        <v>0</v>
      </c>
      <c r="D1" s="9" t="s">
        <v>53</v>
      </c>
    </row>
    <row r="2" spans="1:4" ht="15.75" x14ac:dyDescent="0.25">
      <c r="A2" s="3" t="s">
        <v>48</v>
      </c>
      <c r="B2" s="3">
        <f>FIND(" ",A2)</f>
        <v>4</v>
      </c>
      <c r="C2" s="3" t="str">
        <f>LEFT(A2,FIND(" ",A2))</f>
        <v xml:space="preserve">Pop </v>
      </c>
      <c r="D2" s="3" t="str">
        <f>MID(A2,FIND(" ",A2)+1,LEN(A2)-FIND(" ",A2))</f>
        <v>Mihai</v>
      </c>
    </row>
    <row r="3" spans="1:4" ht="15.75" x14ac:dyDescent="0.25">
      <c r="A3" s="3" t="s">
        <v>49</v>
      </c>
      <c r="B3" s="3">
        <f t="shared" ref="B3:B6" si="0">FIND(" ",A3)</f>
        <v>6</v>
      </c>
      <c r="C3" s="3" t="str">
        <f t="shared" ref="C3:C6" si="1">LEFT(A3,B3)</f>
        <v xml:space="preserve">Avram </v>
      </c>
      <c r="D3" s="3" t="str">
        <f t="shared" ref="D3:D6" si="2">MID(A3,FIND(" ",A3)+1,LEN(A3)-FIND(" ",A3))</f>
        <v>Adela</v>
      </c>
    </row>
    <row r="4" spans="1:4" ht="15.75" x14ac:dyDescent="0.25">
      <c r="A4" s="3" t="s">
        <v>50</v>
      </c>
      <c r="B4" s="3">
        <f t="shared" si="0"/>
        <v>6</v>
      </c>
      <c r="C4" s="3" t="str">
        <f t="shared" si="1"/>
        <v xml:space="preserve">Iancu </v>
      </c>
      <c r="D4" s="3" t="str">
        <f t="shared" si="2"/>
        <v>Vasile</v>
      </c>
    </row>
    <row r="5" spans="1:4" ht="15.75" x14ac:dyDescent="0.25">
      <c r="A5" s="3" t="s">
        <v>51</v>
      </c>
      <c r="B5" s="3">
        <f t="shared" si="0"/>
        <v>8</v>
      </c>
      <c r="C5" s="3" t="str">
        <f t="shared" si="1"/>
        <v xml:space="preserve">Dumitru </v>
      </c>
      <c r="D5" s="3" t="str">
        <f t="shared" si="2"/>
        <v>Călin</v>
      </c>
    </row>
    <row r="6" spans="1:4" ht="15.75" x14ac:dyDescent="0.25">
      <c r="A6" s="8" t="s">
        <v>52</v>
      </c>
      <c r="B6" s="3">
        <f t="shared" si="0"/>
        <v>5</v>
      </c>
      <c r="C6" s="3" t="str">
        <f t="shared" si="1"/>
        <v xml:space="preserve">Albu </v>
      </c>
      <c r="D6" s="3" t="str">
        <f t="shared" si="2"/>
        <v>Sandu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3"/>
    </sheetView>
  </sheetViews>
  <sheetFormatPr defaultRowHeight="15" x14ac:dyDescent="0.25"/>
  <cols>
    <col min="1" max="1" width="19.85546875" customWidth="1"/>
    <col min="2" max="2" width="13.28515625" customWidth="1"/>
    <col min="3" max="3" width="13.140625" customWidth="1"/>
    <col min="4" max="4" width="14.42578125" customWidth="1"/>
    <col min="5" max="5" width="9.7109375" customWidth="1"/>
  </cols>
  <sheetData>
    <row r="1" spans="1:5" ht="33.75" customHeight="1" thickBot="1" x14ac:dyDescent="0.3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72</v>
      </c>
    </row>
    <row r="2" spans="1:5" ht="15.75" thickTop="1" x14ac:dyDescent="0.25">
      <c r="A2" s="13" t="s">
        <v>60</v>
      </c>
      <c r="B2" s="14">
        <v>7.5</v>
      </c>
      <c r="C2" s="14">
        <v>6.75</v>
      </c>
      <c r="D2" s="14">
        <v>8</v>
      </c>
      <c r="E2" s="14">
        <f>AVERAGE(B2:D2)</f>
        <v>7.416666666666667</v>
      </c>
    </row>
    <row r="3" spans="1:5" x14ac:dyDescent="0.25">
      <c r="A3" s="11" t="s">
        <v>61</v>
      </c>
      <c r="B3" s="12">
        <v>8.25</v>
      </c>
      <c r="C3" s="12">
        <v>7.8</v>
      </c>
      <c r="D3" s="12">
        <v>8</v>
      </c>
      <c r="E3" s="14">
        <f t="shared" ref="E3:E13" si="0">AVERAGE(B3:D3)</f>
        <v>8.0166666666666675</v>
      </c>
    </row>
    <row r="4" spans="1:5" x14ac:dyDescent="0.25">
      <c r="A4" s="11" t="s">
        <v>62</v>
      </c>
      <c r="B4" s="12">
        <v>10</v>
      </c>
      <c r="C4" s="12">
        <v>9.5</v>
      </c>
      <c r="D4" s="12">
        <v>10</v>
      </c>
      <c r="E4" s="14">
        <f t="shared" si="0"/>
        <v>9.8333333333333339</v>
      </c>
    </row>
    <row r="5" spans="1:5" x14ac:dyDescent="0.25">
      <c r="A5" s="11" t="s">
        <v>63</v>
      </c>
      <c r="B5" s="12">
        <v>10</v>
      </c>
      <c r="C5" s="12">
        <v>9.5</v>
      </c>
      <c r="D5" s="12">
        <v>10</v>
      </c>
      <c r="E5" s="14">
        <f t="shared" si="0"/>
        <v>9.8333333333333339</v>
      </c>
    </row>
    <row r="6" spans="1:5" x14ac:dyDescent="0.25">
      <c r="A6" s="11" t="s">
        <v>64</v>
      </c>
      <c r="B6" s="12">
        <v>9.6</v>
      </c>
      <c r="C6" s="12">
        <v>8.5</v>
      </c>
      <c r="D6" s="12">
        <v>9</v>
      </c>
      <c r="E6" s="14">
        <f t="shared" si="0"/>
        <v>9.0333333333333332</v>
      </c>
    </row>
    <row r="7" spans="1:5" x14ac:dyDescent="0.25">
      <c r="A7" s="11" t="s">
        <v>65</v>
      </c>
      <c r="B7" s="12">
        <v>7.8</v>
      </c>
      <c r="C7" s="12">
        <v>6.4</v>
      </c>
      <c r="D7" s="12">
        <v>7</v>
      </c>
      <c r="E7" s="14">
        <f t="shared" si="0"/>
        <v>7.0666666666666664</v>
      </c>
    </row>
    <row r="8" spans="1:5" x14ac:dyDescent="0.25">
      <c r="A8" s="11" t="s">
        <v>66</v>
      </c>
      <c r="B8" s="12">
        <v>9.5</v>
      </c>
      <c r="C8" s="12">
        <v>8.35</v>
      </c>
      <c r="D8" s="12">
        <v>8</v>
      </c>
      <c r="E8" s="14">
        <f t="shared" si="0"/>
        <v>8.6166666666666671</v>
      </c>
    </row>
    <row r="9" spans="1:5" x14ac:dyDescent="0.25">
      <c r="A9" s="11" t="s">
        <v>67</v>
      </c>
      <c r="B9" s="12">
        <v>10</v>
      </c>
      <c r="C9" s="12">
        <v>8.5</v>
      </c>
      <c r="D9" s="12">
        <v>8</v>
      </c>
      <c r="E9" s="14">
        <f t="shared" si="0"/>
        <v>8.8333333333333339</v>
      </c>
    </row>
    <row r="10" spans="1:5" x14ac:dyDescent="0.25">
      <c r="A10" s="11" t="s">
        <v>68</v>
      </c>
      <c r="B10" s="12">
        <v>6.8</v>
      </c>
      <c r="C10" s="12">
        <v>5.4</v>
      </c>
      <c r="D10" s="12">
        <v>6</v>
      </c>
      <c r="E10" s="14">
        <f t="shared" si="0"/>
        <v>6.0666666666666664</v>
      </c>
    </row>
    <row r="11" spans="1:5" x14ac:dyDescent="0.25">
      <c r="A11" s="11" t="s">
        <v>69</v>
      </c>
      <c r="B11" s="12">
        <v>7.9</v>
      </c>
      <c r="C11" s="12">
        <v>6.45</v>
      </c>
      <c r="D11" s="12">
        <v>5</v>
      </c>
      <c r="E11" s="14">
        <f t="shared" si="0"/>
        <v>6.45</v>
      </c>
    </row>
    <row r="12" spans="1:5" x14ac:dyDescent="0.25">
      <c r="A12" s="11" t="s">
        <v>70</v>
      </c>
      <c r="B12" s="12">
        <v>8.75</v>
      </c>
      <c r="C12" s="12">
        <v>6.85</v>
      </c>
      <c r="D12" s="12">
        <v>7</v>
      </c>
      <c r="E12" s="14">
        <f t="shared" si="0"/>
        <v>7.5333333333333341</v>
      </c>
    </row>
    <row r="13" spans="1:5" x14ac:dyDescent="0.25">
      <c r="A13" s="11" t="s">
        <v>71</v>
      </c>
      <c r="B13" s="12">
        <v>7.5</v>
      </c>
      <c r="C13" s="12">
        <v>5.9</v>
      </c>
      <c r="D13" s="12">
        <v>6</v>
      </c>
      <c r="E13" s="14">
        <f t="shared" si="0"/>
        <v>6.4666666666666659</v>
      </c>
    </row>
    <row r="15" spans="1:5" x14ac:dyDescent="0.25">
      <c r="A15" s="16" t="s">
        <v>73</v>
      </c>
      <c r="B15" s="17">
        <f>AVERAGE(B2:B13)</f>
        <v>8.6333333333333346</v>
      </c>
    </row>
    <row r="16" spans="1:5" x14ac:dyDescent="0.25">
      <c r="A16" s="16" t="s">
        <v>74</v>
      </c>
      <c r="B16" s="17">
        <f>AVERAGE(C2:C13)</f>
        <v>7.4916666666666671</v>
      </c>
    </row>
    <row r="17" spans="1:2" x14ac:dyDescent="0.25">
      <c r="A17" s="16" t="s">
        <v>75</v>
      </c>
      <c r="B17" s="17">
        <f>AVERAGE(D2:D13)</f>
        <v>7.666666666666667</v>
      </c>
    </row>
    <row r="18" spans="1:2" x14ac:dyDescent="0.25">
      <c r="A18" s="16" t="s">
        <v>76</v>
      </c>
      <c r="B18" s="17">
        <f>AVERAGE(E2:E13)</f>
        <v>7.9305555555555562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7" sqref="A17:A20"/>
    </sheetView>
  </sheetViews>
  <sheetFormatPr defaultRowHeight="15" x14ac:dyDescent="0.25"/>
  <cols>
    <col min="1" max="1" width="22.7109375" customWidth="1"/>
    <col min="2" max="2" width="12.140625" customWidth="1"/>
    <col min="3" max="4" width="12.42578125" customWidth="1"/>
    <col min="5" max="5" width="11" customWidth="1"/>
  </cols>
  <sheetData>
    <row r="1" spans="1:5" ht="30.75" customHeight="1" thickBot="1" x14ac:dyDescent="0.3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72</v>
      </c>
    </row>
    <row r="2" spans="1:5" ht="15.75" thickTop="1" x14ac:dyDescent="0.25">
      <c r="A2" s="13" t="s">
        <v>60</v>
      </c>
      <c r="B2" s="14">
        <v>7.5</v>
      </c>
      <c r="C2" s="14">
        <v>6.75</v>
      </c>
      <c r="D2" s="14">
        <v>8</v>
      </c>
      <c r="E2" s="14">
        <f>AVERAGE(B2:D2)</f>
        <v>7.416666666666667</v>
      </c>
    </row>
    <row r="3" spans="1:5" x14ac:dyDescent="0.25">
      <c r="A3" s="11" t="s">
        <v>61</v>
      </c>
      <c r="B3" s="12">
        <v>8.25</v>
      </c>
      <c r="C3" s="12">
        <v>7.8</v>
      </c>
      <c r="D3" s="12">
        <v>8</v>
      </c>
      <c r="E3" s="14">
        <f t="shared" ref="E3:E13" si="0">AVERAGE(B3:D3)</f>
        <v>8.0166666666666675</v>
      </c>
    </row>
    <row r="4" spans="1:5" x14ac:dyDescent="0.25">
      <c r="A4" s="11" t="s">
        <v>62</v>
      </c>
      <c r="B4" s="12">
        <v>10</v>
      </c>
      <c r="C4" s="12">
        <v>9.5</v>
      </c>
      <c r="D4" s="12">
        <v>10</v>
      </c>
      <c r="E4" s="14">
        <f t="shared" si="0"/>
        <v>9.8333333333333339</v>
      </c>
    </row>
    <row r="5" spans="1:5" x14ac:dyDescent="0.25">
      <c r="A5" s="11" t="s">
        <v>63</v>
      </c>
      <c r="B5" s="12">
        <v>10</v>
      </c>
      <c r="C5" s="12">
        <v>9.5</v>
      </c>
      <c r="D5" s="12">
        <v>10</v>
      </c>
      <c r="E5" s="14">
        <f t="shared" si="0"/>
        <v>9.8333333333333339</v>
      </c>
    </row>
    <row r="6" spans="1:5" x14ac:dyDescent="0.25">
      <c r="A6" s="11" t="s">
        <v>64</v>
      </c>
      <c r="B6" s="12">
        <v>9.6</v>
      </c>
      <c r="C6" s="12">
        <v>8.5</v>
      </c>
      <c r="D6" s="12">
        <v>9</v>
      </c>
      <c r="E6" s="14">
        <f t="shared" si="0"/>
        <v>9.0333333333333332</v>
      </c>
    </row>
    <row r="7" spans="1:5" x14ac:dyDescent="0.25">
      <c r="A7" s="11" t="s">
        <v>65</v>
      </c>
      <c r="B7" s="12">
        <v>7.8</v>
      </c>
      <c r="C7" s="12">
        <v>6.4</v>
      </c>
      <c r="D7" s="12">
        <v>7</v>
      </c>
      <c r="E7" s="14">
        <f t="shared" si="0"/>
        <v>7.0666666666666664</v>
      </c>
    </row>
    <row r="8" spans="1:5" x14ac:dyDescent="0.25">
      <c r="A8" s="11" t="s">
        <v>66</v>
      </c>
      <c r="B8" s="12">
        <v>9.5</v>
      </c>
      <c r="C8" s="12">
        <v>8.35</v>
      </c>
      <c r="D8" s="12">
        <v>8</v>
      </c>
      <c r="E8" s="14">
        <f t="shared" si="0"/>
        <v>8.6166666666666671</v>
      </c>
    </row>
    <row r="9" spans="1:5" x14ac:dyDescent="0.25">
      <c r="A9" s="11" t="s">
        <v>67</v>
      </c>
      <c r="B9" s="12">
        <v>10</v>
      </c>
      <c r="C9" s="12">
        <v>8.5</v>
      </c>
      <c r="D9" s="12">
        <v>8</v>
      </c>
      <c r="E9" s="14">
        <f t="shared" si="0"/>
        <v>8.8333333333333339</v>
      </c>
    </row>
    <row r="10" spans="1:5" x14ac:dyDescent="0.25">
      <c r="A10" s="11" t="s">
        <v>68</v>
      </c>
      <c r="B10" s="12">
        <v>6.8</v>
      </c>
      <c r="C10" s="12">
        <v>5.4</v>
      </c>
      <c r="D10" s="12">
        <v>6</v>
      </c>
      <c r="E10" s="14">
        <f t="shared" si="0"/>
        <v>6.0666666666666664</v>
      </c>
    </row>
    <row r="11" spans="1:5" x14ac:dyDescent="0.25">
      <c r="A11" s="11" t="s">
        <v>69</v>
      </c>
      <c r="B11" s="12">
        <v>7.9</v>
      </c>
      <c r="C11" s="12">
        <v>6.45</v>
      </c>
      <c r="D11" s="12">
        <v>5</v>
      </c>
      <c r="E11" s="14">
        <f t="shared" si="0"/>
        <v>6.45</v>
      </c>
    </row>
    <row r="12" spans="1:5" x14ac:dyDescent="0.25">
      <c r="A12" s="11" t="s">
        <v>70</v>
      </c>
      <c r="B12" s="12">
        <v>8.75</v>
      </c>
      <c r="C12" s="12">
        <v>6.85</v>
      </c>
      <c r="D12" s="12">
        <v>7</v>
      </c>
      <c r="E12" s="14">
        <f t="shared" si="0"/>
        <v>7.5333333333333341</v>
      </c>
    </row>
    <row r="13" spans="1:5" x14ac:dyDescent="0.25">
      <c r="A13" s="11" t="s">
        <v>71</v>
      </c>
      <c r="B13" s="12">
        <v>7.5</v>
      </c>
      <c r="C13" s="12">
        <v>5.9</v>
      </c>
      <c r="D13" s="12">
        <v>6</v>
      </c>
      <c r="E13" s="14">
        <f t="shared" si="0"/>
        <v>6.4666666666666659</v>
      </c>
    </row>
    <row r="16" spans="1:5" ht="28.5" customHeight="1" x14ac:dyDescent="0.25">
      <c r="A16" s="22"/>
      <c r="B16" s="21" t="s">
        <v>80</v>
      </c>
      <c r="C16" s="21" t="s">
        <v>81</v>
      </c>
    </row>
    <row r="17" spans="1:3" x14ac:dyDescent="0.25">
      <c r="A17" s="20" t="s">
        <v>77</v>
      </c>
      <c r="B17" s="12">
        <f>MIN(B2:B13)</f>
        <v>6.8</v>
      </c>
      <c r="C17" s="12">
        <f>MAX(B2:B13)</f>
        <v>10</v>
      </c>
    </row>
    <row r="18" spans="1:3" x14ac:dyDescent="0.25">
      <c r="A18" s="20" t="s">
        <v>78</v>
      </c>
      <c r="B18" s="12">
        <f>MIN(C2:C13)</f>
        <v>5.4</v>
      </c>
      <c r="C18" s="12">
        <f>MAX(C2:C13)</f>
        <v>9.5</v>
      </c>
    </row>
    <row r="19" spans="1:3" x14ac:dyDescent="0.25">
      <c r="A19" s="20" t="s">
        <v>79</v>
      </c>
      <c r="B19" s="12">
        <f>MIN(D2:D13)</f>
        <v>5</v>
      </c>
      <c r="C19" s="12">
        <f>MAX(D2:D13)</f>
        <v>10</v>
      </c>
    </row>
    <row r="20" spans="1:3" x14ac:dyDescent="0.25">
      <c r="A20" s="20" t="s">
        <v>72</v>
      </c>
      <c r="B20" s="12">
        <f>MIN(E2:E13)</f>
        <v>6.0666666666666664</v>
      </c>
      <c r="C20" s="12">
        <f>MAX(E2:E13)</f>
        <v>9.8333333333333339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H12" sqref="H12"/>
    </sheetView>
  </sheetViews>
  <sheetFormatPr defaultRowHeight="15" x14ac:dyDescent="0.25"/>
  <cols>
    <col min="1" max="1" width="17.28515625" customWidth="1"/>
    <col min="2" max="2" width="14.140625" customWidth="1"/>
    <col min="3" max="3" width="15.140625" customWidth="1"/>
    <col min="4" max="4" width="12.42578125" customWidth="1"/>
    <col min="5" max="5" width="12.28515625" customWidth="1"/>
    <col min="7" max="7" width="9.85546875" customWidth="1"/>
    <col min="8" max="8" width="10.28515625" customWidth="1"/>
  </cols>
  <sheetData>
    <row r="1" spans="1:9" ht="31.5" customHeight="1" thickBot="1" x14ac:dyDescent="0.3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72</v>
      </c>
      <c r="G1" s="24" t="s">
        <v>84</v>
      </c>
      <c r="H1" s="24" t="s">
        <v>85</v>
      </c>
      <c r="I1" s="24" t="s">
        <v>86</v>
      </c>
    </row>
    <row r="2" spans="1:9" ht="15.75" thickTop="1" x14ac:dyDescent="0.25">
      <c r="A2" s="13" t="s">
        <v>60</v>
      </c>
      <c r="B2" s="14">
        <v>7.5</v>
      </c>
      <c r="C2" s="14">
        <v>6.75</v>
      </c>
      <c r="D2" s="14">
        <v>8</v>
      </c>
      <c r="E2" s="14">
        <f>AVERAGE(B2:D2)</f>
        <v>7.416666666666667</v>
      </c>
      <c r="G2" s="23">
        <f>COUNTA(A2:A13)</f>
        <v>12</v>
      </c>
      <c r="H2" s="23">
        <f>COUNT(E2:E13)</f>
        <v>7</v>
      </c>
      <c r="I2" s="26">
        <f>COUNTBLANK(E2:E13)</f>
        <v>5</v>
      </c>
    </row>
    <row r="3" spans="1:9" x14ac:dyDescent="0.25">
      <c r="A3" s="11" t="s">
        <v>61</v>
      </c>
      <c r="B3" s="12">
        <v>8.25</v>
      </c>
      <c r="C3" s="12"/>
      <c r="D3" s="12"/>
      <c r="E3" s="14"/>
      <c r="G3" s="18"/>
      <c r="H3" s="19"/>
    </row>
    <row r="4" spans="1:9" x14ac:dyDescent="0.25">
      <c r="A4" s="11" t="s">
        <v>62</v>
      </c>
      <c r="B4" s="12">
        <v>10</v>
      </c>
      <c r="C4" s="12">
        <v>9.5</v>
      </c>
      <c r="D4" s="12">
        <v>10</v>
      </c>
      <c r="E4" s="14">
        <f t="shared" ref="E4:E13" si="0">AVERAGE(B4:D4)</f>
        <v>9.8333333333333339</v>
      </c>
    </row>
    <row r="5" spans="1:9" x14ac:dyDescent="0.25">
      <c r="A5" s="11" t="s">
        <v>63</v>
      </c>
      <c r="B5" s="12">
        <v>10</v>
      </c>
      <c r="C5" s="12">
        <v>9.5</v>
      </c>
      <c r="D5" s="12">
        <v>10</v>
      </c>
      <c r="E5" s="14">
        <f t="shared" si="0"/>
        <v>9.8333333333333339</v>
      </c>
    </row>
    <row r="6" spans="1:9" x14ac:dyDescent="0.25">
      <c r="A6" s="11" t="s">
        <v>64</v>
      </c>
      <c r="B6" s="12">
        <v>9.6</v>
      </c>
      <c r="C6" s="12"/>
      <c r="D6" s="12">
        <v>9</v>
      </c>
      <c r="E6" s="14"/>
    </row>
    <row r="7" spans="1:9" x14ac:dyDescent="0.25">
      <c r="A7" s="11" t="s">
        <v>65</v>
      </c>
      <c r="B7" s="12"/>
      <c r="C7" s="12">
        <v>6.4</v>
      </c>
      <c r="D7" s="12">
        <v>7</v>
      </c>
      <c r="E7" s="14"/>
    </row>
    <row r="8" spans="1:9" x14ac:dyDescent="0.25">
      <c r="A8" s="11" t="s">
        <v>66</v>
      </c>
      <c r="B8" s="12">
        <v>9.5</v>
      </c>
      <c r="C8" s="12">
        <v>8.35</v>
      </c>
      <c r="D8" s="12">
        <v>8</v>
      </c>
      <c r="E8" s="14">
        <f t="shared" si="0"/>
        <v>8.6166666666666671</v>
      </c>
    </row>
    <row r="9" spans="1:9" x14ac:dyDescent="0.25">
      <c r="A9" s="11" t="s">
        <v>67</v>
      </c>
      <c r="B9" s="12">
        <v>10</v>
      </c>
      <c r="C9" s="12">
        <v>8.5</v>
      </c>
      <c r="D9" s="12"/>
      <c r="E9" s="14"/>
    </row>
    <row r="10" spans="1:9" x14ac:dyDescent="0.25">
      <c r="A10" s="11" t="s">
        <v>68</v>
      </c>
      <c r="B10" s="12">
        <v>6.8</v>
      </c>
      <c r="C10" s="12">
        <v>5.4</v>
      </c>
      <c r="D10" s="12">
        <v>6</v>
      </c>
      <c r="E10" s="14">
        <f t="shared" si="0"/>
        <v>6.0666666666666664</v>
      </c>
    </row>
    <row r="11" spans="1:9" x14ac:dyDescent="0.25">
      <c r="A11" s="11" t="s">
        <v>69</v>
      </c>
      <c r="B11" s="12">
        <v>7.9</v>
      </c>
      <c r="C11" s="12">
        <v>6.45</v>
      </c>
      <c r="D11" s="12">
        <v>5</v>
      </c>
      <c r="E11" s="14">
        <f t="shared" si="0"/>
        <v>6.45</v>
      </c>
    </row>
    <row r="12" spans="1:9" x14ac:dyDescent="0.25">
      <c r="A12" s="11" t="s">
        <v>70</v>
      </c>
      <c r="B12" s="12">
        <v>8.75</v>
      </c>
      <c r="C12" s="12"/>
      <c r="D12" s="12">
        <v>7</v>
      </c>
      <c r="E12" s="14"/>
    </row>
    <row r="13" spans="1:9" x14ac:dyDescent="0.25">
      <c r="A13" s="11" t="s">
        <v>71</v>
      </c>
      <c r="B13" s="12">
        <v>7.5</v>
      </c>
      <c r="C13" s="12">
        <v>5.9</v>
      </c>
      <c r="D13" s="12">
        <v>6</v>
      </c>
      <c r="E13" s="14">
        <f t="shared" si="0"/>
        <v>6.4666666666666659</v>
      </c>
    </row>
    <row r="15" spans="1:9" ht="29.25" thickBot="1" x14ac:dyDescent="0.3">
      <c r="A15" s="25"/>
      <c r="B15" s="15" t="s">
        <v>82</v>
      </c>
      <c r="C15" s="15" t="s">
        <v>83</v>
      </c>
    </row>
    <row r="16" spans="1:9" ht="15.75" thickTop="1" x14ac:dyDescent="0.25">
      <c r="A16" s="23" t="s">
        <v>77</v>
      </c>
      <c r="B16" s="13">
        <f>COUNT(B2:B13)</f>
        <v>11</v>
      </c>
      <c r="C16" s="13">
        <f>COUNTBLANK(B2:B13)</f>
        <v>1</v>
      </c>
    </row>
    <row r="17" spans="1:3" x14ac:dyDescent="0.25">
      <c r="A17" s="20" t="s">
        <v>78</v>
      </c>
      <c r="B17" s="11">
        <f>COUNT(C2:C13)</f>
        <v>9</v>
      </c>
      <c r="C17" s="11">
        <f>COUNTBLANK(C2:C13)</f>
        <v>3</v>
      </c>
    </row>
    <row r="18" spans="1:3" x14ac:dyDescent="0.25">
      <c r="A18" s="20" t="s">
        <v>79</v>
      </c>
      <c r="B18" s="11">
        <f>COUNT(D2:D13)</f>
        <v>10</v>
      </c>
      <c r="C18" s="11">
        <f>COUNTBLANK(D2:D13)</f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5" sqref="A15:C19"/>
    </sheetView>
  </sheetViews>
  <sheetFormatPr defaultRowHeight="15" x14ac:dyDescent="0.25"/>
  <cols>
    <col min="1" max="1" width="18.42578125" customWidth="1"/>
    <col min="2" max="2" width="13.85546875" customWidth="1"/>
    <col min="3" max="3" width="13.28515625" customWidth="1"/>
    <col min="4" max="4" width="14.140625" customWidth="1"/>
    <col min="5" max="5" width="10.5703125" customWidth="1"/>
  </cols>
  <sheetData>
    <row r="1" spans="1:5" ht="30.75" customHeight="1" thickBot="1" x14ac:dyDescent="0.3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72</v>
      </c>
    </row>
    <row r="2" spans="1:5" ht="15.75" thickTop="1" x14ac:dyDescent="0.25">
      <c r="A2" s="13" t="s">
        <v>60</v>
      </c>
      <c r="B2" s="14">
        <v>7.5</v>
      </c>
      <c r="C2" s="14">
        <v>6.75</v>
      </c>
      <c r="D2" s="14">
        <v>8</v>
      </c>
      <c r="E2" s="14">
        <f>AVERAGE(B2:D2)</f>
        <v>7.416666666666667</v>
      </c>
    </row>
    <row r="3" spans="1:5" x14ac:dyDescent="0.25">
      <c r="A3" s="11" t="s">
        <v>61</v>
      </c>
      <c r="B3" s="12">
        <v>8.25</v>
      </c>
      <c r="C3" s="12">
        <v>7.8</v>
      </c>
      <c r="D3" s="12">
        <v>8</v>
      </c>
      <c r="E3" s="14">
        <f t="shared" ref="E3:E13" si="0">AVERAGE(B3:D3)</f>
        <v>8.0166666666666675</v>
      </c>
    </row>
    <row r="4" spans="1:5" x14ac:dyDescent="0.25">
      <c r="A4" s="11" t="s">
        <v>62</v>
      </c>
      <c r="B4" s="12">
        <v>10</v>
      </c>
      <c r="C4" s="12">
        <v>9.5</v>
      </c>
      <c r="D4" s="12">
        <v>10</v>
      </c>
      <c r="E4" s="14">
        <f t="shared" si="0"/>
        <v>9.8333333333333339</v>
      </c>
    </row>
    <row r="5" spans="1:5" x14ac:dyDescent="0.25">
      <c r="A5" s="11" t="s">
        <v>63</v>
      </c>
      <c r="B5" s="12">
        <v>10</v>
      </c>
      <c r="C5" s="12">
        <v>9.5</v>
      </c>
      <c r="D5" s="12">
        <v>10</v>
      </c>
      <c r="E5" s="14">
        <f t="shared" si="0"/>
        <v>9.8333333333333339</v>
      </c>
    </row>
    <row r="6" spans="1:5" x14ac:dyDescent="0.25">
      <c r="A6" s="11" t="s">
        <v>64</v>
      </c>
      <c r="B6" s="12">
        <v>9.6</v>
      </c>
      <c r="C6" s="12">
        <v>8.5</v>
      </c>
      <c r="D6" s="12">
        <v>9</v>
      </c>
      <c r="E6" s="14">
        <f t="shared" si="0"/>
        <v>9.0333333333333332</v>
      </c>
    </row>
    <row r="7" spans="1:5" x14ac:dyDescent="0.25">
      <c r="A7" s="11" t="s">
        <v>65</v>
      </c>
      <c r="B7" s="12">
        <v>7.8</v>
      </c>
      <c r="C7" s="12">
        <v>6.4</v>
      </c>
      <c r="D7" s="12">
        <v>7</v>
      </c>
      <c r="E7" s="14">
        <f t="shared" si="0"/>
        <v>7.0666666666666664</v>
      </c>
    </row>
    <row r="8" spans="1:5" x14ac:dyDescent="0.25">
      <c r="A8" s="11" t="s">
        <v>66</v>
      </c>
      <c r="B8" s="12">
        <v>9.5</v>
      </c>
      <c r="C8" s="12">
        <v>8.35</v>
      </c>
      <c r="D8" s="12">
        <v>8</v>
      </c>
      <c r="E8" s="14">
        <f t="shared" si="0"/>
        <v>8.6166666666666671</v>
      </c>
    </row>
    <row r="9" spans="1:5" x14ac:dyDescent="0.25">
      <c r="A9" s="11" t="s">
        <v>67</v>
      </c>
      <c r="B9" s="12">
        <v>10</v>
      </c>
      <c r="C9" s="12">
        <v>8.5</v>
      </c>
      <c r="D9" s="12">
        <v>8</v>
      </c>
      <c r="E9" s="14">
        <f t="shared" si="0"/>
        <v>8.8333333333333339</v>
      </c>
    </row>
    <row r="10" spans="1:5" x14ac:dyDescent="0.25">
      <c r="A10" s="11" t="s">
        <v>68</v>
      </c>
      <c r="B10" s="12">
        <v>6.8</v>
      </c>
      <c r="C10" s="12">
        <v>5.4</v>
      </c>
      <c r="D10" s="12">
        <v>6</v>
      </c>
      <c r="E10" s="14">
        <f t="shared" si="0"/>
        <v>6.0666666666666664</v>
      </c>
    </row>
    <row r="11" spans="1:5" x14ac:dyDescent="0.25">
      <c r="A11" s="11" t="s">
        <v>69</v>
      </c>
      <c r="B11" s="12">
        <v>7.9</v>
      </c>
      <c r="C11" s="12">
        <v>6.45</v>
      </c>
      <c r="D11" s="12">
        <v>5</v>
      </c>
      <c r="E11" s="14">
        <f t="shared" si="0"/>
        <v>6.45</v>
      </c>
    </row>
    <row r="12" spans="1:5" x14ac:dyDescent="0.25">
      <c r="A12" s="11" t="s">
        <v>70</v>
      </c>
      <c r="B12" s="12">
        <v>8.75</v>
      </c>
      <c r="C12" s="12">
        <v>6.85</v>
      </c>
      <c r="D12" s="12">
        <v>7</v>
      </c>
      <c r="E12" s="14">
        <f t="shared" si="0"/>
        <v>7.5333333333333341</v>
      </c>
    </row>
    <row r="13" spans="1:5" x14ac:dyDescent="0.25">
      <c r="A13" s="11" t="s">
        <v>71</v>
      </c>
      <c r="B13" s="12">
        <v>7.5</v>
      </c>
      <c r="C13" s="12">
        <v>5.9</v>
      </c>
      <c r="D13" s="12">
        <v>6</v>
      </c>
      <c r="E13" s="14">
        <f t="shared" si="0"/>
        <v>6.4666666666666659</v>
      </c>
    </row>
    <row r="15" spans="1:5" ht="29.25" thickBot="1" x14ac:dyDescent="0.3">
      <c r="A15" s="25"/>
      <c r="B15" s="27" t="s">
        <v>89</v>
      </c>
      <c r="C15" s="28" t="s">
        <v>88</v>
      </c>
    </row>
    <row r="16" spans="1:5" ht="15.75" thickTop="1" x14ac:dyDescent="0.25">
      <c r="A16" s="23" t="s">
        <v>77</v>
      </c>
      <c r="B16" s="13">
        <f>COUNTIF(B2:B13,"&gt;8")</f>
        <v>7</v>
      </c>
      <c r="C16" s="13">
        <f>COUNTIF(B2:B13,"=10")</f>
        <v>3</v>
      </c>
    </row>
    <row r="17" spans="1:3" x14ac:dyDescent="0.25">
      <c r="A17" s="20" t="s">
        <v>78</v>
      </c>
      <c r="B17" s="13">
        <f>COUNTIF(C2:C13,"&gt;8")</f>
        <v>5</v>
      </c>
      <c r="C17" s="13">
        <f>COUNTIF(C2:C13,"=10")</f>
        <v>0</v>
      </c>
    </row>
    <row r="18" spans="1:3" x14ac:dyDescent="0.25">
      <c r="A18" s="20" t="s">
        <v>79</v>
      </c>
      <c r="B18" s="13">
        <f>COUNTIF(D2:D13,"&gt;8")</f>
        <v>3</v>
      </c>
      <c r="C18" s="13">
        <f>COUNTIF(D2:D13,"=10")</f>
        <v>2</v>
      </c>
    </row>
    <row r="19" spans="1:3" x14ac:dyDescent="0.25">
      <c r="A19" s="20" t="s">
        <v>87</v>
      </c>
      <c r="B19" s="13">
        <f>COUNTIF(E2:E13,"&gt;8")</f>
        <v>6</v>
      </c>
      <c r="C19" s="13">
        <f>COUNTIF(E2:E13,"=10")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16" sqref="B16"/>
    </sheetView>
  </sheetViews>
  <sheetFormatPr defaultRowHeight="15" x14ac:dyDescent="0.25"/>
  <cols>
    <col min="1" max="1" width="18.42578125" customWidth="1"/>
    <col min="2" max="2" width="12.85546875" customWidth="1"/>
    <col min="3" max="3" width="12.5703125" customWidth="1"/>
    <col min="4" max="4" width="12.28515625" customWidth="1"/>
    <col min="5" max="5" width="11.85546875" customWidth="1"/>
    <col min="6" max="6" width="11.28515625" customWidth="1"/>
  </cols>
  <sheetData>
    <row r="1" spans="1:7" ht="36.75" customHeight="1" thickBot="1" x14ac:dyDescent="0.3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72</v>
      </c>
    </row>
    <row r="2" spans="1:7" ht="15.75" thickTop="1" x14ac:dyDescent="0.25">
      <c r="A2" s="13" t="s">
        <v>60</v>
      </c>
      <c r="B2" s="14">
        <v>7.5</v>
      </c>
      <c r="C2" s="14">
        <v>6.75</v>
      </c>
      <c r="D2" s="14">
        <v>8</v>
      </c>
      <c r="E2" s="14">
        <f>AVERAGE(B2:D2)</f>
        <v>7.416666666666667</v>
      </c>
    </row>
    <row r="3" spans="1:7" x14ac:dyDescent="0.25">
      <c r="A3" s="11" t="s">
        <v>61</v>
      </c>
      <c r="B3" s="12">
        <v>8.25</v>
      </c>
      <c r="C3" s="12">
        <v>7.8</v>
      </c>
      <c r="D3" s="12">
        <v>8</v>
      </c>
      <c r="E3" s="14">
        <f t="shared" ref="E3:E13" si="0">AVERAGE(B3:D3)</f>
        <v>8.0166666666666675</v>
      </c>
    </row>
    <row r="4" spans="1:7" x14ac:dyDescent="0.25">
      <c r="A4" s="11" t="s">
        <v>62</v>
      </c>
      <c r="B4" s="12">
        <v>10</v>
      </c>
      <c r="C4" s="12">
        <v>9.5</v>
      </c>
      <c r="D4" s="12">
        <v>10</v>
      </c>
      <c r="E4" s="14">
        <f t="shared" si="0"/>
        <v>9.8333333333333339</v>
      </c>
    </row>
    <row r="5" spans="1:7" x14ac:dyDescent="0.25">
      <c r="A5" s="11" t="s">
        <v>63</v>
      </c>
      <c r="B5" s="12">
        <v>10</v>
      </c>
      <c r="C5" s="12">
        <v>9.5</v>
      </c>
      <c r="D5" s="12">
        <v>10</v>
      </c>
      <c r="E5" s="14">
        <f t="shared" si="0"/>
        <v>9.8333333333333339</v>
      </c>
    </row>
    <row r="6" spans="1:7" x14ac:dyDescent="0.25">
      <c r="A6" s="11" t="s">
        <v>64</v>
      </c>
      <c r="B6" s="12">
        <v>9.6</v>
      </c>
      <c r="C6" s="12">
        <v>8.5</v>
      </c>
      <c r="D6" s="12">
        <v>9</v>
      </c>
      <c r="E6" s="14">
        <f t="shared" si="0"/>
        <v>9.0333333333333332</v>
      </c>
    </row>
    <row r="7" spans="1:7" x14ac:dyDescent="0.25">
      <c r="A7" s="11" t="s">
        <v>65</v>
      </c>
      <c r="B7" s="12">
        <v>7.8</v>
      </c>
      <c r="C7" s="12">
        <v>6.4</v>
      </c>
      <c r="D7" s="12">
        <v>7</v>
      </c>
      <c r="E7" s="14">
        <f t="shared" si="0"/>
        <v>7.0666666666666664</v>
      </c>
    </row>
    <row r="8" spans="1:7" x14ac:dyDescent="0.25">
      <c r="A8" s="11" t="s">
        <v>66</v>
      </c>
      <c r="B8" s="12">
        <v>9.5</v>
      </c>
      <c r="C8" s="12">
        <v>8.35</v>
      </c>
      <c r="D8" s="12">
        <v>8</v>
      </c>
      <c r="E8" s="14">
        <f t="shared" si="0"/>
        <v>8.6166666666666671</v>
      </c>
    </row>
    <row r="9" spans="1:7" x14ac:dyDescent="0.25">
      <c r="A9" s="11" t="s">
        <v>67</v>
      </c>
      <c r="B9" s="12">
        <v>10</v>
      </c>
      <c r="C9" s="12">
        <v>8.5</v>
      </c>
      <c r="D9" s="12">
        <v>8</v>
      </c>
      <c r="E9" s="14">
        <f t="shared" si="0"/>
        <v>8.8333333333333339</v>
      </c>
    </row>
    <row r="10" spans="1:7" x14ac:dyDescent="0.25">
      <c r="A10" s="11" t="s">
        <v>68</v>
      </c>
      <c r="B10" s="12">
        <v>6.8</v>
      </c>
      <c r="C10" s="12">
        <v>5.4</v>
      </c>
      <c r="D10" s="12">
        <v>6</v>
      </c>
      <c r="E10" s="14">
        <f t="shared" si="0"/>
        <v>6.0666666666666664</v>
      </c>
    </row>
    <row r="11" spans="1:7" x14ac:dyDescent="0.25">
      <c r="A11" s="11" t="s">
        <v>69</v>
      </c>
      <c r="B11" s="12">
        <v>7.9</v>
      </c>
      <c r="C11" s="12">
        <v>6.45</v>
      </c>
      <c r="D11" s="12">
        <v>5</v>
      </c>
      <c r="E11" s="14">
        <f t="shared" si="0"/>
        <v>6.45</v>
      </c>
    </row>
    <row r="12" spans="1:7" x14ac:dyDescent="0.25">
      <c r="A12" s="11" t="s">
        <v>70</v>
      </c>
      <c r="B12" s="12">
        <v>8.75</v>
      </c>
      <c r="C12" s="12">
        <v>6.85</v>
      </c>
      <c r="D12" s="12">
        <v>7</v>
      </c>
      <c r="E12" s="14">
        <f t="shared" si="0"/>
        <v>7.5333333333333341</v>
      </c>
    </row>
    <row r="13" spans="1:7" x14ac:dyDescent="0.25">
      <c r="A13" s="11" t="s">
        <v>71</v>
      </c>
      <c r="B13" s="12">
        <v>7.5</v>
      </c>
      <c r="C13" s="12">
        <v>5.9</v>
      </c>
      <c r="D13" s="12">
        <v>6</v>
      </c>
      <c r="E13" s="14">
        <f t="shared" si="0"/>
        <v>6.4666666666666659</v>
      </c>
    </row>
    <row r="15" spans="1:7" ht="29.25" thickBot="1" x14ac:dyDescent="0.3">
      <c r="A15" s="25"/>
      <c r="B15" s="27" t="s">
        <v>90</v>
      </c>
      <c r="C15" s="27" t="s">
        <v>91</v>
      </c>
      <c r="D15" s="27" t="s">
        <v>92</v>
      </c>
      <c r="E15" s="27" t="s">
        <v>93</v>
      </c>
      <c r="F15" s="27" t="s">
        <v>94</v>
      </c>
      <c r="G15" s="29" t="s">
        <v>95</v>
      </c>
    </row>
    <row r="16" spans="1:7" ht="15.75" thickTop="1" x14ac:dyDescent="0.25">
      <c r="A16" s="23" t="s">
        <v>77</v>
      </c>
      <c r="B16" s="13">
        <f>COUNTIFS(B2:B13,"&gt;=5",B2:B13,"&lt;5.99")</f>
        <v>12</v>
      </c>
      <c r="C16" s="13">
        <f>COUNTIFS(B2:B13,"&gt;=6",B2:B13,"&lt;6.99")</f>
        <v>12</v>
      </c>
      <c r="D16" s="13">
        <f>COUNTIFS(B2:B13,"&gt;=7",B2:B13,"&lt;7.99")</f>
        <v>11</v>
      </c>
      <c r="E16" s="13">
        <f>COUNTIFS(B2:B13,"&gt;=8",B2:B13,"&lt;8.99")</f>
        <v>7</v>
      </c>
      <c r="F16" s="13">
        <f>COUNTIFS(B2:B13,"&gt;=9",B2:B13,"&lt;=10")</f>
        <v>5</v>
      </c>
      <c r="G16" s="13">
        <f>SUM(B16:F16)</f>
        <v>47</v>
      </c>
    </row>
    <row r="17" spans="1:7" x14ac:dyDescent="0.25">
      <c r="A17" s="20" t="s">
        <v>78</v>
      </c>
      <c r="B17" s="13">
        <f>COUNTIFS(C2:C13,"&gt;=5",C2:C13,"&lt;5.99")</f>
        <v>12</v>
      </c>
      <c r="C17" s="13">
        <f>COUNTIFS(C2:C13,"&gt;=6",C2:C13,"&lt;6.99")</f>
        <v>10</v>
      </c>
      <c r="D17" s="13">
        <f>COUNTIFS(C2:C13,"&gt;=7",C2:C13,"&lt;7.99")</f>
        <v>6</v>
      </c>
      <c r="E17" s="13">
        <f>COUNTIFS(C2:C13,"&gt;=8",C2:C13,"&lt;8.99")</f>
        <v>5</v>
      </c>
      <c r="F17" s="13">
        <f>COUNTIFS(C2:C13,"&gt;=9",C2:C13,"&lt;=10")</f>
        <v>2</v>
      </c>
      <c r="G17" s="13">
        <f t="shared" ref="G17:G19" si="1">SUM(B17:F17)</f>
        <v>35</v>
      </c>
    </row>
    <row r="18" spans="1:7" x14ac:dyDescent="0.25">
      <c r="A18" s="20" t="s">
        <v>79</v>
      </c>
      <c r="B18" s="13">
        <f>COUNTIFS(D2:D13,"&gt;=5",D2:D13,"&lt;5.99")</f>
        <v>12</v>
      </c>
      <c r="C18" s="13">
        <f>COUNTIFS(D2:D13,"&gt;=6",D2:D13,"&lt;6.99")</f>
        <v>11</v>
      </c>
      <c r="D18" s="13">
        <f>COUNTIFS(D2:D13,"&gt;=7",D2:D13,"&lt;7.99")</f>
        <v>9</v>
      </c>
      <c r="E18" s="13">
        <f>COUNTIFS(D2:D13,"&gt;=8",D2:D13,"&lt;8.99")</f>
        <v>7</v>
      </c>
      <c r="F18" s="13">
        <f>COUNTIFS(D2:D13,"&gt;=9",D2:D13,"&lt;=10")</f>
        <v>3</v>
      </c>
      <c r="G18" s="13">
        <f t="shared" si="1"/>
        <v>42</v>
      </c>
    </row>
    <row r="19" spans="1:7" x14ac:dyDescent="0.25">
      <c r="A19" s="20" t="s">
        <v>87</v>
      </c>
      <c r="B19" s="13">
        <f>COUNTIFS(E2:E13,"&gt;=5",E2:E13,"&lt;5.99")</f>
        <v>12</v>
      </c>
      <c r="C19" s="13">
        <f>COUNTIFS(E2:E13,"&gt;=6",E2:E13,"&lt;6.99")</f>
        <v>12</v>
      </c>
      <c r="D19" s="13">
        <f>COUNTIFS(E2:E13,"&gt;=7",E2:E13,"&lt;7.99")</f>
        <v>9</v>
      </c>
      <c r="E19" s="13">
        <f>COUNTIFS(E2:E13,"&gt;=8",E2:E13,"&lt;8.99")</f>
        <v>6</v>
      </c>
      <c r="F19" s="13">
        <f>COUNTIFS(E2:E13,"&gt;=9",E2:E13,"&lt;=10")</f>
        <v>3</v>
      </c>
      <c r="G19" s="13">
        <f t="shared" si="1"/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ULP</vt:lpstr>
      <vt:lpstr>CL</vt:lpstr>
      <vt:lpstr>Len</vt:lpstr>
      <vt:lpstr>FIND-MID</vt:lpstr>
      <vt:lpstr>Average</vt:lpstr>
      <vt:lpstr>MIN-MAX</vt:lpstr>
      <vt:lpstr>COUNT</vt:lpstr>
      <vt:lpstr>COUNTIF</vt:lpstr>
      <vt:lpstr>Foaie4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cp:lastPrinted>2014-11-22T04:11:14Z</cp:lastPrinted>
  <dcterms:created xsi:type="dcterms:W3CDTF">2014-11-19T02:13:55Z</dcterms:created>
  <dcterms:modified xsi:type="dcterms:W3CDTF">2016-02-14T15:22:10Z</dcterms:modified>
</cp:coreProperties>
</file>